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Lentecompetiti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2" l="1"/>
  <c r="E27" i="2" l="1"/>
  <c r="P27" i="2"/>
  <c r="R27" i="2"/>
  <c r="S27" i="2"/>
  <c r="T27" i="2"/>
  <c r="U27" i="2"/>
  <c r="V27" i="2"/>
  <c r="W27" i="2"/>
  <c r="E53" i="2"/>
  <c r="P53" i="2"/>
  <c r="R53" i="2"/>
  <c r="S53" i="2"/>
  <c r="T53" i="2"/>
  <c r="U53" i="2"/>
  <c r="V53" i="2"/>
  <c r="W53" i="2"/>
  <c r="E55" i="2"/>
  <c r="P55" i="2"/>
  <c r="R55" i="2"/>
  <c r="S55" i="2"/>
  <c r="X55" i="2" s="1"/>
  <c r="D55" i="2" s="1"/>
  <c r="T55" i="2"/>
  <c r="U55" i="2"/>
  <c r="V55" i="2"/>
  <c r="W55" i="2"/>
  <c r="E56" i="2"/>
  <c r="P56" i="2"/>
  <c r="R56" i="2"/>
  <c r="S56" i="2"/>
  <c r="T56" i="2"/>
  <c r="U56" i="2"/>
  <c r="V56" i="2"/>
  <c r="W56" i="2"/>
  <c r="E58" i="2"/>
  <c r="P58" i="2"/>
  <c r="R58" i="2"/>
  <c r="S58" i="2"/>
  <c r="T58" i="2"/>
  <c r="U58" i="2"/>
  <c r="V58" i="2"/>
  <c r="W58" i="2"/>
  <c r="E57" i="2"/>
  <c r="P57" i="2"/>
  <c r="R57" i="2"/>
  <c r="S57" i="2"/>
  <c r="T57" i="2"/>
  <c r="U57" i="2"/>
  <c r="V57" i="2"/>
  <c r="W57" i="2"/>
  <c r="E54" i="2"/>
  <c r="P54" i="2"/>
  <c r="R54" i="2"/>
  <c r="S54" i="2"/>
  <c r="T54" i="2"/>
  <c r="U54" i="2"/>
  <c r="V54" i="2"/>
  <c r="W54" i="2"/>
  <c r="E59" i="2"/>
  <c r="P59" i="2"/>
  <c r="R59" i="2"/>
  <c r="S59" i="2"/>
  <c r="T59" i="2"/>
  <c r="U59" i="2"/>
  <c r="V59" i="2"/>
  <c r="W59" i="2"/>
  <c r="P60" i="2"/>
  <c r="R60" i="2"/>
  <c r="S60" i="2"/>
  <c r="T60" i="2"/>
  <c r="U60" i="2"/>
  <c r="V60" i="2"/>
  <c r="W60" i="2"/>
  <c r="X60" i="2"/>
  <c r="D60" i="2" s="1"/>
  <c r="X58" i="2" l="1"/>
  <c r="D58" i="2" s="1"/>
  <c r="X54" i="2"/>
  <c r="D54" i="2" s="1"/>
  <c r="X59" i="2"/>
  <c r="D59" i="2" s="1"/>
  <c r="X27" i="2"/>
  <c r="D27" i="2" s="1"/>
  <c r="X57" i="2"/>
  <c r="D57" i="2" s="1"/>
  <c r="X53" i="2"/>
  <c r="D53" i="2" s="1"/>
  <c r="X56" i="2"/>
  <c r="D56" i="2" s="1"/>
  <c r="E19" i="2"/>
  <c r="W43" i="2"/>
  <c r="V43" i="2"/>
  <c r="U43" i="2"/>
  <c r="T43" i="2"/>
  <c r="S43" i="2"/>
  <c r="R43" i="2"/>
  <c r="P43" i="2"/>
  <c r="X43" i="2" l="1"/>
  <c r="E21" i="2"/>
  <c r="P28" i="2"/>
  <c r="W28" i="2"/>
  <c r="V28" i="2"/>
  <c r="U28" i="2"/>
  <c r="T28" i="2"/>
  <c r="S28" i="2"/>
  <c r="R28" i="2"/>
  <c r="X28" i="2" l="1"/>
  <c r="E34" i="2"/>
  <c r="E26" i="2"/>
  <c r="W30" i="2"/>
  <c r="V30" i="2"/>
  <c r="U30" i="2"/>
  <c r="T30" i="2"/>
  <c r="S30" i="2"/>
  <c r="R30" i="2"/>
  <c r="W34" i="2"/>
  <c r="V34" i="2"/>
  <c r="U34" i="2"/>
  <c r="T34" i="2"/>
  <c r="S34" i="2"/>
  <c r="R34" i="2"/>
  <c r="P30" i="2"/>
  <c r="P34" i="2"/>
  <c r="X34" i="2" l="1"/>
  <c r="X30" i="2"/>
  <c r="W8" i="2"/>
  <c r="V8" i="2"/>
  <c r="U8" i="2"/>
  <c r="T8" i="2"/>
  <c r="S8" i="2"/>
  <c r="R8" i="2"/>
  <c r="P8" i="2"/>
  <c r="W41" i="2"/>
  <c r="V41" i="2"/>
  <c r="U41" i="2"/>
  <c r="T41" i="2"/>
  <c r="S41" i="2"/>
  <c r="R41" i="2"/>
  <c r="P41" i="2"/>
  <c r="W46" i="2"/>
  <c r="V46" i="2"/>
  <c r="U46" i="2"/>
  <c r="T46" i="2"/>
  <c r="S46" i="2"/>
  <c r="R46" i="2"/>
  <c r="P46" i="2"/>
  <c r="W38" i="2"/>
  <c r="V38" i="2"/>
  <c r="U38" i="2"/>
  <c r="T38" i="2"/>
  <c r="S38" i="2"/>
  <c r="R38" i="2"/>
  <c r="P38" i="2"/>
  <c r="W47" i="2"/>
  <c r="V47" i="2"/>
  <c r="U47" i="2"/>
  <c r="T47" i="2"/>
  <c r="S47" i="2"/>
  <c r="R47" i="2"/>
  <c r="P47" i="2"/>
  <c r="W12" i="2"/>
  <c r="V12" i="2"/>
  <c r="U12" i="2"/>
  <c r="T12" i="2"/>
  <c r="S12" i="2"/>
  <c r="R12" i="2"/>
  <c r="P12" i="2"/>
  <c r="W15" i="2"/>
  <c r="V15" i="2"/>
  <c r="U15" i="2"/>
  <c r="T15" i="2"/>
  <c r="S15" i="2"/>
  <c r="R15" i="2"/>
  <c r="P15" i="2"/>
  <c r="W32" i="2"/>
  <c r="V32" i="2"/>
  <c r="U32" i="2"/>
  <c r="T32" i="2"/>
  <c r="S32" i="2"/>
  <c r="R32" i="2"/>
  <c r="P32" i="2"/>
  <c r="W39" i="2"/>
  <c r="V39" i="2"/>
  <c r="U39" i="2"/>
  <c r="T39" i="2"/>
  <c r="S39" i="2"/>
  <c r="R39" i="2"/>
  <c r="P39" i="2"/>
  <c r="E8" i="2"/>
  <c r="E41" i="2"/>
  <c r="E46" i="2"/>
  <c r="E38" i="2"/>
  <c r="E47" i="2"/>
  <c r="E12" i="2"/>
  <c r="E15" i="2"/>
  <c r="E28" i="2"/>
  <c r="E39" i="2"/>
  <c r="D34" i="2" l="1"/>
  <c r="X39" i="2"/>
  <c r="D39" i="2" s="1"/>
  <c r="X41" i="2"/>
  <c r="D41" i="2" s="1"/>
  <c r="X47" i="2"/>
  <c r="D47" i="2" s="1"/>
  <c r="X46" i="2"/>
  <c r="D46" i="2" s="1"/>
  <c r="X38" i="2"/>
  <c r="D38" i="2" s="1"/>
  <c r="X8" i="2"/>
  <c r="D8" i="2" s="1"/>
  <c r="X15" i="2"/>
  <c r="D15" i="2" s="1"/>
  <c r="X32" i="2"/>
  <c r="D28" i="2" s="1"/>
  <c r="X12" i="2"/>
  <c r="D12" i="2" s="1"/>
  <c r="P23" i="2"/>
  <c r="P11" i="2"/>
  <c r="P49" i="2"/>
  <c r="P20" i="2"/>
  <c r="P42" i="2"/>
  <c r="P29" i="2"/>
  <c r="P33" i="2"/>
  <c r="P36" i="2"/>
  <c r="P40" i="2"/>
  <c r="P45" i="2"/>
  <c r="P44" i="2"/>
  <c r="P21" i="2"/>
  <c r="P35" i="2"/>
  <c r="P22" i="2"/>
  <c r="P26" i="2"/>
  <c r="P9" i="2"/>
  <c r="P25" i="2"/>
  <c r="P18" i="2"/>
  <c r="P16" i="2"/>
  <c r="P13" i="2"/>
  <c r="P10" i="2"/>
  <c r="P31" i="2"/>
  <c r="P48" i="2"/>
  <c r="P14" i="2"/>
  <c r="P24" i="2"/>
  <c r="P17" i="2"/>
  <c r="P7" i="2"/>
  <c r="P19" i="2"/>
  <c r="P37" i="2"/>
  <c r="R37" i="2"/>
  <c r="W23" i="2"/>
  <c r="V23" i="2"/>
  <c r="U23" i="2"/>
  <c r="T23" i="2"/>
  <c r="S23" i="2"/>
  <c r="R23" i="2"/>
  <c r="W11" i="2"/>
  <c r="V11" i="2"/>
  <c r="U11" i="2"/>
  <c r="T11" i="2"/>
  <c r="S11" i="2"/>
  <c r="R11" i="2"/>
  <c r="W49" i="2"/>
  <c r="V49" i="2"/>
  <c r="U49" i="2"/>
  <c r="T49" i="2"/>
  <c r="S49" i="2"/>
  <c r="R49" i="2"/>
  <c r="W20" i="2"/>
  <c r="V20" i="2"/>
  <c r="U20" i="2"/>
  <c r="T20" i="2"/>
  <c r="S20" i="2"/>
  <c r="R20" i="2"/>
  <c r="W42" i="2"/>
  <c r="V42" i="2"/>
  <c r="U42" i="2"/>
  <c r="T42" i="2"/>
  <c r="S42" i="2"/>
  <c r="R42" i="2"/>
  <c r="W29" i="2"/>
  <c r="V29" i="2"/>
  <c r="U29" i="2"/>
  <c r="T29" i="2"/>
  <c r="S29" i="2"/>
  <c r="R29" i="2"/>
  <c r="W33" i="2"/>
  <c r="V33" i="2"/>
  <c r="U33" i="2"/>
  <c r="T33" i="2"/>
  <c r="S33" i="2"/>
  <c r="R33" i="2"/>
  <c r="W36" i="2"/>
  <c r="V36" i="2"/>
  <c r="U36" i="2"/>
  <c r="T36" i="2"/>
  <c r="S36" i="2"/>
  <c r="R36" i="2"/>
  <c r="W40" i="2"/>
  <c r="V40" i="2"/>
  <c r="U40" i="2"/>
  <c r="T40" i="2"/>
  <c r="S40" i="2"/>
  <c r="R40" i="2"/>
  <c r="W45" i="2"/>
  <c r="V45" i="2"/>
  <c r="U45" i="2"/>
  <c r="T45" i="2"/>
  <c r="S45" i="2"/>
  <c r="R45" i="2"/>
  <c r="W44" i="2"/>
  <c r="V44" i="2"/>
  <c r="U44" i="2"/>
  <c r="T44" i="2"/>
  <c r="S44" i="2"/>
  <c r="R44" i="2"/>
  <c r="W21" i="2"/>
  <c r="V21" i="2"/>
  <c r="U21" i="2"/>
  <c r="T21" i="2"/>
  <c r="S21" i="2"/>
  <c r="R21" i="2"/>
  <c r="W35" i="2"/>
  <c r="V35" i="2"/>
  <c r="U35" i="2"/>
  <c r="T35" i="2"/>
  <c r="S35" i="2"/>
  <c r="R35" i="2"/>
  <c r="W22" i="2"/>
  <c r="V22" i="2"/>
  <c r="U22" i="2"/>
  <c r="T22" i="2"/>
  <c r="S22" i="2"/>
  <c r="R22" i="2"/>
  <c r="W26" i="2"/>
  <c r="V26" i="2"/>
  <c r="U26" i="2"/>
  <c r="T26" i="2"/>
  <c r="S26" i="2"/>
  <c r="R26" i="2"/>
  <c r="W9" i="2"/>
  <c r="V9" i="2"/>
  <c r="U9" i="2"/>
  <c r="T9" i="2"/>
  <c r="S9" i="2"/>
  <c r="R9" i="2"/>
  <c r="W25" i="2"/>
  <c r="V25" i="2"/>
  <c r="U25" i="2"/>
  <c r="T25" i="2"/>
  <c r="S25" i="2"/>
  <c r="R25" i="2"/>
  <c r="W18" i="2"/>
  <c r="V18" i="2"/>
  <c r="U18" i="2"/>
  <c r="T18" i="2"/>
  <c r="S18" i="2"/>
  <c r="R18" i="2"/>
  <c r="W16" i="2"/>
  <c r="V16" i="2"/>
  <c r="U16" i="2"/>
  <c r="T16" i="2"/>
  <c r="S16" i="2"/>
  <c r="R16" i="2"/>
  <c r="W13" i="2"/>
  <c r="V13" i="2"/>
  <c r="U13" i="2"/>
  <c r="T13" i="2"/>
  <c r="S13" i="2"/>
  <c r="R13" i="2"/>
  <c r="W10" i="2"/>
  <c r="V10" i="2"/>
  <c r="U10" i="2"/>
  <c r="T10" i="2"/>
  <c r="S10" i="2"/>
  <c r="R10" i="2"/>
  <c r="W31" i="2"/>
  <c r="V31" i="2"/>
  <c r="U31" i="2"/>
  <c r="T31" i="2"/>
  <c r="S31" i="2"/>
  <c r="R31" i="2"/>
  <c r="W48" i="2"/>
  <c r="V48" i="2"/>
  <c r="U48" i="2"/>
  <c r="T48" i="2"/>
  <c r="S48" i="2"/>
  <c r="R48" i="2"/>
  <c r="W14" i="2"/>
  <c r="V14" i="2"/>
  <c r="U14" i="2"/>
  <c r="T14" i="2"/>
  <c r="S14" i="2"/>
  <c r="R14" i="2"/>
  <c r="W24" i="2"/>
  <c r="V24" i="2"/>
  <c r="U24" i="2"/>
  <c r="T24" i="2"/>
  <c r="S24" i="2"/>
  <c r="R24" i="2"/>
  <c r="W17" i="2"/>
  <c r="V17" i="2"/>
  <c r="U17" i="2"/>
  <c r="T17" i="2"/>
  <c r="S17" i="2"/>
  <c r="R17" i="2"/>
  <c r="W7" i="2"/>
  <c r="V7" i="2"/>
  <c r="U7" i="2"/>
  <c r="T7" i="2"/>
  <c r="S7" i="2"/>
  <c r="R7" i="2"/>
  <c r="W37" i="2"/>
  <c r="V37" i="2"/>
  <c r="U37" i="2"/>
  <c r="T37" i="2"/>
  <c r="S37" i="2"/>
  <c r="E25" i="2"/>
  <c r="E18" i="2"/>
  <c r="E22" i="2"/>
  <c r="E45" i="2"/>
  <c r="E36" i="2"/>
  <c r="E35" i="2"/>
  <c r="E13" i="2"/>
  <c r="E48" i="2"/>
  <c r="E20" i="2"/>
  <c r="E43" i="2"/>
  <c r="E32" i="2"/>
  <c r="E42" i="2"/>
  <c r="E44" i="2"/>
  <c r="E49" i="2"/>
  <c r="E30" i="2"/>
  <c r="E7" i="2"/>
  <c r="E16" i="2"/>
  <c r="E29" i="2"/>
  <c r="E33" i="2"/>
  <c r="E14" i="2"/>
  <c r="E31" i="2"/>
  <c r="E24" i="2"/>
  <c r="E10" i="2"/>
  <c r="E23" i="2"/>
  <c r="E40" i="2"/>
  <c r="E11" i="2"/>
  <c r="E9" i="2"/>
  <c r="E17" i="2"/>
  <c r="X17" i="2" l="1"/>
  <c r="X9" i="2"/>
  <c r="X22" i="2"/>
  <c r="X21" i="2"/>
  <c r="X29" i="2"/>
  <c r="D29" i="2" s="1"/>
  <c r="X14" i="2"/>
  <c r="X13" i="2"/>
  <c r="X36" i="2"/>
  <c r="X31" i="2"/>
  <c r="X18" i="2"/>
  <c r="X45" i="2"/>
  <c r="X48" i="2"/>
  <c r="X16" i="2"/>
  <c r="X26" i="2"/>
  <c r="X44" i="2"/>
  <c r="D32" i="2" s="1"/>
  <c r="X20" i="2"/>
  <c r="X49" i="2"/>
  <c r="X7" i="2"/>
  <c r="X25" i="2"/>
  <c r="X42" i="2"/>
  <c r="D42" i="2" s="1"/>
  <c r="X23" i="2"/>
  <c r="X37" i="2"/>
  <c r="X24" i="2"/>
  <c r="X10" i="2"/>
  <c r="X35" i="2"/>
  <c r="X40" i="2"/>
  <c r="X11" i="2"/>
  <c r="D43" i="2" s="1"/>
  <c r="X33" i="2"/>
  <c r="R19" i="2"/>
  <c r="E37" i="2"/>
  <c r="V19" i="2"/>
  <c r="T19" i="2"/>
  <c r="U19" i="2"/>
  <c r="S19" i="2"/>
  <c r="W19" i="2"/>
  <c r="D16" i="2" l="1"/>
  <c r="D45" i="2"/>
  <c r="D44" i="2"/>
  <c r="D31" i="2"/>
  <c r="D25" i="2"/>
  <c r="D13" i="2"/>
  <c r="D17" i="2"/>
  <c r="D35" i="2"/>
  <c r="D23" i="2"/>
  <c r="D30" i="2"/>
  <c r="D26" i="2"/>
  <c r="D40" i="2"/>
  <c r="D21" i="2"/>
  <c r="D11" i="2"/>
  <c r="D20" i="2"/>
  <c r="D36" i="2"/>
  <c r="D18" i="2"/>
  <c r="D49" i="2"/>
  <c r="D48" i="2"/>
  <c r="D10" i="2"/>
  <c r="D7" i="2"/>
  <c r="D14" i="2"/>
  <c r="D24" i="2"/>
  <c r="D9" i="2"/>
  <c r="D22" i="2"/>
  <c r="D33" i="2"/>
  <c r="X19" i="2"/>
  <c r="D37" i="2" l="1"/>
  <c r="D19" i="2"/>
</calcChain>
</file>

<file path=xl/sharedStrings.xml><?xml version="1.0" encoding="utf-8"?>
<sst xmlns="http://schemas.openxmlformats.org/spreadsheetml/2006/main" count="68" uniqueCount="68">
  <si>
    <t>Stepbridgeavond</t>
  </si>
  <si>
    <t>Naam</t>
  </si>
  <si>
    <t>Totaal</t>
  </si>
  <si>
    <t>Gastspelers</t>
  </si>
  <si>
    <t>WL</t>
  </si>
  <si>
    <t>score 1</t>
  </si>
  <si>
    <t>score 2</t>
  </si>
  <si>
    <t>score 3</t>
  </si>
  <si>
    <t>score 4</t>
  </si>
  <si>
    <t>score 5</t>
  </si>
  <si>
    <t>score 6</t>
  </si>
  <si>
    <t>gemiddeld</t>
  </si>
  <si>
    <t>hoogste 6 scores</t>
  </si>
  <si>
    <t>Gemiddelde
hoogste 6 scores</t>
  </si>
  <si>
    <t>eigen
gemiddelde</t>
  </si>
  <si>
    <t>Rang</t>
  </si>
  <si>
    <t>Rob Berger</t>
  </si>
  <si>
    <t>Peer Relou</t>
  </si>
  <si>
    <t>Maurice Peereboom</t>
  </si>
  <si>
    <t>Arjan Twisk</t>
  </si>
  <si>
    <t>Sonja Veldhuis</t>
  </si>
  <si>
    <t>Jeanne Meijs</t>
  </si>
  <si>
    <t>Liet Relou</t>
  </si>
  <si>
    <t>Auke Punter</t>
  </si>
  <si>
    <t>Willem van Gorkum</t>
  </si>
  <si>
    <t>Irma van Gorkum</t>
  </si>
  <si>
    <t>Teun Huijer</t>
  </si>
  <si>
    <t>Gabriël Izarin</t>
  </si>
  <si>
    <t>Piet van Geest</t>
  </si>
  <si>
    <t>Hans van Geest</t>
  </si>
  <si>
    <t>Thea Stokman</t>
  </si>
  <si>
    <t>Jacqueline van Boven</t>
  </si>
  <si>
    <t>Hans Saarloos</t>
  </si>
  <si>
    <t>Ruud Ruiterman</t>
  </si>
  <si>
    <t>Simon Claessens</t>
  </si>
  <si>
    <t>Ton van Winden</t>
  </si>
  <si>
    <t>Ina Steijger</t>
  </si>
  <si>
    <t>Menny Oudijn</t>
  </si>
  <si>
    <t>Cees van Velzen</t>
  </si>
  <si>
    <t>Emmy Schouten</t>
  </si>
  <si>
    <t>Dirk van Tuijl</t>
  </si>
  <si>
    <t>Wim Veldhuis</t>
  </si>
  <si>
    <t>Philippe Rutten</t>
  </si>
  <si>
    <t>Sander Betterdorf</t>
  </si>
  <si>
    <t>Slila Santegoeds</t>
  </si>
  <si>
    <t>Ton Klein Breteler</t>
  </si>
  <si>
    <t>Karen Koop</t>
  </si>
  <si>
    <t>Joke Brok</t>
  </si>
  <si>
    <t>Greta Hesseling</t>
  </si>
  <si>
    <t>Marijke van Oosten</t>
  </si>
  <si>
    <t>Gaby Kurth</t>
  </si>
  <si>
    <t>Christiaan Hey</t>
  </si>
  <si>
    <t>Bert de Klerk Wolters</t>
  </si>
  <si>
    <t>Gerald Veldhuizen</t>
  </si>
  <si>
    <t>Ton van Blijswijk</t>
  </si>
  <si>
    <t>Loek Brandts</t>
  </si>
  <si>
    <t>Ilonka van Driel</t>
  </si>
  <si>
    <t>Fred Buitendijk</t>
  </si>
  <si>
    <t>Elma Nederpel</t>
  </si>
  <si>
    <t>Ria v.d. Heuvel</t>
  </si>
  <si>
    <t>Peter Bommelé</t>
  </si>
  <si>
    <t>Carola van den Berg</t>
  </si>
  <si>
    <t>Madelon Wevers</t>
  </si>
  <si>
    <t>Max Zomerdijk</t>
  </si>
  <si>
    <t>%</t>
  </si>
  <si>
    <t>Peter van Beelen</t>
  </si>
  <si>
    <t>Frans Rebers</t>
  </si>
  <si>
    <t>Margaret van Fessem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</si>
</sst>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;@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name val="Verdana"/>
      <family val="2"/>
    </font>
    <font>
      <sz val="10"/>
      <color rgb="FF0000FF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5">
    <xf numFmtId="0" fontId="0" fillId="0" borderId="0" xfId="0"/>
    <xf numFmtId="0" fontId="0" fillId="0" borderId="1" xfId="0" applyBorder="1"/>
    <xf numFmtId="10" fontId="1" fillId="2" borderId="1" xfId="0" applyNumberFormat="1" applyFont="1" applyFill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1" fontId="0" fillId="0" borderId="4" xfId="0" applyNumberFormat="1" applyBorder="1"/>
    <xf numFmtId="0" fontId="0" fillId="0" borderId="5" xfId="0" applyBorder="1"/>
    <xf numFmtId="0" fontId="3" fillId="2" borderId="0" xfId="0" applyFont="1" applyFill="1" applyAlignment="1">
      <alignment horizontal="left" vertical="center" wrapText="1"/>
    </xf>
    <xf numFmtId="10" fontId="1" fillId="2" borderId="0" xfId="0" applyNumberFormat="1" applyFont="1" applyFill="1" applyAlignment="1">
      <alignment horizontal="right" vertical="center" wrapText="1"/>
    </xf>
    <xf numFmtId="0" fontId="0" fillId="0" borderId="1" xfId="0" applyFill="1" applyBorder="1"/>
    <xf numFmtId="10" fontId="0" fillId="0" borderId="5" xfId="0" applyNumberForma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right" vertical="center" wrapText="1"/>
    </xf>
    <xf numFmtId="0" fontId="0" fillId="0" borderId="7" xfId="0" applyBorder="1"/>
    <xf numFmtId="1" fontId="0" fillId="0" borderId="7" xfId="0" applyNumberFormat="1" applyBorder="1"/>
    <xf numFmtId="16" fontId="0" fillId="0" borderId="3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0" fontId="0" fillId="0" borderId="5" xfId="1" applyNumberFormat="1" applyFont="1" applyBorder="1"/>
    <xf numFmtId="0" fontId="0" fillId="0" borderId="9" xfId="0" applyBorder="1"/>
    <xf numFmtId="0" fontId="5" fillId="0" borderId="1" xfId="0" applyFont="1" applyBorder="1"/>
    <xf numFmtId="0" fontId="5" fillId="0" borderId="4" xfId="0" applyFont="1" applyBorder="1"/>
    <xf numFmtId="0" fontId="5" fillId="0" borderId="7" xfId="0" applyFont="1" applyBorder="1"/>
    <xf numFmtId="10" fontId="5" fillId="0" borderId="5" xfId="1" applyNumberFormat="1" applyFont="1" applyBorder="1"/>
    <xf numFmtId="0" fontId="0" fillId="0" borderId="11" xfId="0" applyBorder="1"/>
    <xf numFmtId="10" fontId="0" fillId="0" borderId="10" xfId="0" applyNumberForma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0" fillId="0" borderId="8" xfId="0" applyBorder="1"/>
    <xf numFmtId="10" fontId="0" fillId="0" borderId="16" xfId="1" applyNumberFormat="1" applyFont="1" applyBorder="1"/>
    <xf numFmtId="0" fontId="0" fillId="0" borderId="17" xfId="0" applyBorder="1"/>
    <xf numFmtId="0" fontId="0" fillId="0" borderId="18" xfId="0" applyBorder="1"/>
    <xf numFmtId="0" fontId="0" fillId="3" borderId="1" xfId="0" applyFill="1" applyBorder="1"/>
    <xf numFmtId="16" fontId="0" fillId="3" borderId="1" xfId="0" applyNumberFormat="1" applyFill="1" applyBorder="1" applyAlignment="1">
      <alignment horizontal="center"/>
    </xf>
    <xf numFmtId="1" fontId="0" fillId="3" borderId="4" xfId="0" applyNumberFormat="1" applyFill="1" applyBorder="1"/>
    <xf numFmtId="1" fontId="0" fillId="3" borderId="7" xfId="0" applyNumberFormat="1" applyFill="1" applyBorder="1"/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0" fontId="0" fillId="3" borderId="20" xfId="0" applyFill="1" applyBorder="1"/>
    <xf numFmtId="0" fontId="0" fillId="3" borderId="9" xfId="0" applyFill="1" applyBorder="1"/>
    <xf numFmtId="0" fontId="0" fillId="3" borderId="11" xfId="0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1" fillId="2" borderId="25" xfId="0" applyNumberFormat="1" applyFont="1" applyFill="1" applyBorder="1" applyAlignment="1">
      <alignment horizontal="center" vertical="center" wrapText="1"/>
    </xf>
    <xf numFmtId="1" fontId="1" fillId="2" borderId="22" xfId="0" applyNumberFormat="1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" fontId="1" fillId="2" borderId="26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0" fontId="0" fillId="0" borderId="10" xfId="1" applyNumberFormat="1" applyFont="1" applyBorder="1"/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1" fontId="1" fillId="3" borderId="20" xfId="0" applyNumberFormat="1" applyFont="1" applyFill="1" applyBorder="1" applyAlignment="1">
      <alignment horizontal="center" vertical="center" wrapText="1"/>
    </xf>
    <xf numFmtId="10" fontId="0" fillId="0" borderId="17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0" fontId="5" fillId="0" borderId="10" xfId="1" applyNumberFormat="1" applyFont="1" applyBorder="1"/>
    <xf numFmtId="164" fontId="1" fillId="3" borderId="3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10" fontId="5" fillId="0" borderId="11" xfId="1" applyNumberFormat="1" applyFont="1" applyBorder="1"/>
    <xf numFmtId="1" fontId="0" fillId="3" borderId="17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0" fontId="0" fillId="0" borderId="1" xfId="0" applyNumberFormat="1" applyBorder="1"/>
    <xf numFmtId="10" fontId="0" fillId="0" borderId="4" xfId="0" applyNumberFormat="1" applyBorder="1"/>
    <xf numFmtId="10" fontId="1" fillId="2" borderId="22" xfId="0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 wrapText="1"/>
    </xf>
    <xf numFmtId="10" fontId="0" fillId="0" borderId="11" xfId="0" applyNumberFormat="1" applyBorder="1"/>
    <xf numFmtId="10" fontId="0" fillId="0" borderId="17" xfId="0" applyNumberFormat="1" applyBorder="1" applyAlignment="1">
      <alignment horizontal="center"/>
    </xf>
    <xf numFmtId="10" fontId="0" fillId="0" borderId="30" xfId="0" applyNumberForma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0" fillId="0" borderId="21" xfId="0" applyNumberFormat="1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10" fontId="0" fillId="6" borderId="5" xfId="0" applyNumberFormat="1" applyFill="1" applyBorder="1" applyAlignment="1">
      <alignment horizontal="center"/>
    </xf>
    <xf numFmtId="10" fontId="0" fillId="0" borderId="31" xfId="0" applyNumberFormat="1" applyFill="1" applyBorder="1" applyAlignment="1">
      <alignment horizontal="center"/>
    </xf>
    <xf numFmtId="10" fontId="1" fillId="2" borderId="11" xfId="0" applyNumberFormat="1" applyFont="1" applyFill="1" applyBorder="1" applyAlignment="1">
      <alignment horizontal="right" vertical="center" wrapText="1"/>
    </xf>
    <xf numFmtId="0" fontId="0" fillId="0" borderId="11" xfId="0" applyFill="1" applyBorder="1"/>
    <xf numFmtId="10" fontId="0" fillId="0" borderId="1" xfId="0" applyNumberFormat="1" applyFill="1" applyBorder="1" applyAlignment="1">
      <alignment horizontal="center"/>
    </xf>
    <xf numFmtId="10" fontId="0" fillId="6" borderId="10" xfId="0" applyNumberFormat="1" applyFill="1" applyBorder="1" applyAlignment="1">
      <alignment horizontal="center"/>
    </xf>
    <xf numFmtId="10" fontId="0" fillId="5" borderId="10" xfId="0" applyNumberFormat="1" applyFill="1" applyBorder="1" applyAlignment="1">
      <alignment horizontal="center"/>
    </xf>
    <xf numFmtId="10" fontId="0" fillId="5" borderId="5" xfId="0" applyNumberFormat="1" applyFill="1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10" fontId="0" fillId="5" borderId="3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 wrapText="1"/>
    </xf>
    <xf numFmtId="1" fontId="0" fillId="0" borderId="13" xfId="0" applyNumberFormat="1" applyFill="1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0" fillId="0" borderId="1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3" xfId="0" applyBorder="1"/>
    <xf numFmtId="0" fontId="0" fillId="0" borderId="33" xfId="0" applyFill="1" applyBorder="1"/>
    <xf numFmtId="0" fontId="2" fillId="2" borderId="33" xfId="0" applyFont="1" applyFill="1" applyBorder="1" applyAlignment="1">
      <alignment horizontal="left" vertical="center" wrapText="1"/>
    </xf>
    <xf numFmtId="0" fontId="0" fillId="4" borderId="8" xfId="0" applyFill="1" applyBorder="1"/>
    <xf numFmtId="0" fontId="0" fillId="4" borderId="15" xfId="0" applyFill="1" applyBorder="1"/>
    <xf numFmtId="0" fontId="0" fillId="3" borderId="34" xfId="0" applyFill="1" applyBorder="1"/>
    <xf numFmtId="0" fontId="2" fillId="2" borderId="35" xfId="0" applyFont="1" applyFill="1" applyBorder="1" applyAlignment="1">
      <alignment horizontal="center" vertical="center" wrapText="1"/>
    </xf>
    <xf numFmtId="10" fontId="0" fillId="0" borderId="36" xfId="0" applyNumberFormat="1" applyBorder="1" applyAlignment="1">
      <alignment horizontal="center"/>
    </xf>
    <xf numFmtId="10" fontId="0" fillId="0" borderId="36" xfId="0" applyNumberFormat="1" applyFill="1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0" fontId="5" fillId="0" borderId="42" xfId="0" applyNumberFormat="1" applyFont="1" applyFill="1" applyBorder="1" applyAlignment="1">
      <alignment horizontal="center"/>
    </xf>
    <xf numFmtId="10" fontId="5" fillId="0" borderId="43" xfId="0" applyNumberFormat="1" applyFont="1" applyFill="1" applyBorder="1" applyAlignment="1">
      <alignment horizontal="center"/>
    </xf>
    <xf numFmtId="0" fontId="5" fillId="0" borderId="44" xfId="0" applyFont="1" applyBorder="1"/>
    <xf numFmtId="10" fontId="5" fillId="0" borderId="44" xfId="0" applyNumberFormat="1" applyFont="1" applyBorder="1" applyAlignment="1">
      <alignment horizontal="center"/>
    </xf>
    <xf numFmtId="10" fontId="5" fillId="0" borderId="39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3"/>
  <sheetViews>
    <sheetView tabSelected="1" workbookViewId="0">
      <selection activeCell="C83" sqref="C83"/>
    </sheetView>
  </sheetViews>
  <sheetFormatPr defaultRowHeight="15" x14ac:dyDescent="0.25"/>
  <cols>
    <col min="1" max="1" width="9.140625" style="1"/>
    <col min="2" max="2" width="9.140625" style="63"/>
    <col min="3" max="3" width="23.5703125" style="1" customWidth="1"/>
    <col min="4" max="4" width="15.7109375" style="1" customWidth="1"/>
    <col min="5" max="5" width="16.28515625" style="3" customWidth="1"/>
    <col min="6" max="6" width="11" style="4" bestFit="1" customWidth="1"/>
    <col min="7" max="7" width="9.42578125" style="1" bestFit="1" customWidth="1"/>
    <col min="8" max="12" width="9.140625" style="1"/>
    <col min="13" max="13" width="12.140625" style="67" bestFit="1" customWidth="1"/>
    <col min="14" max="14" width="9.140625" style="1"/>
    <col min="15" max="15" width="2.85546875" style="34" customWidth="1"/>
    <col min="16" max="16" width="12.140625" style="5" customWidth="1"/>
    <col min="17" max="17" width="3.7109375" style="34" customWidth="1"/>
    <col min="18" max="18" width="9.140625" style="1" customWidth="1"/>
    <col min="19" max="23" width="9.140625" style="1"/>
    <col min="24" max="24" width="10.5703125" style="23" bestFit="1" customWidth="1"/>
    <col min="25" max="16384" width="9.140625" style="1"/>
  </cols>
  <sheetData>
    <row r="1" spans="2:26" ht="15.75" thickBot="1" x14ac:dyDescent="0.3">
      <c r="C1" s="11"/>
      <c r="D1" s="12" t="s">
        <v>64</v>
      </c>
    </row>
    <row r="2" spans="2:26" ht="16.5" thickTop="1" thickBot="1" x14ac:dyDescent="0.3">
      <c r="C2" s="11"/>
      <c r="D2" s="12"/>
      <c r="F2" s="18"/>
      <c r="G2" s="19"/>
      <c r="H2" s="19"/>
      <c r="I2" s="19"/>
      <c r="J2" s="19"/>
      <c r="K2" s="19"/>
      <c r="L2" s="19"/>
      <c r="M2" s="6"/>
      <c r="N2" s="19"/>
      <c r="O2" s="35"/>
      <c r="P2" s="84" t="s">
        <v>4</v>
      </c>
      <c r="Q2" s="35"/>
      <c r="T2" s="11"/>
      <c r="U2" s="12"/>
    </row>
    <row r="3" spans="2:26" ht="15.75" thickTop="1" x14ac:dyDescent="0.25">
      <c r="C3" s="92" t="s">
        <v>1</v>
      </c>
      <c r="D3" s="106" t="s">
        <v>13</v>
      </c>
      <c r="E3" s="99" t="s">
        <v>0</v>
      </c>
      <c r="F3" s="58">
        <v>44306</v>
      </c>
      <c r="G3" s="59">
        <v>44313</v>
      </c>
      <c r="H3" s="59">
        <v>44320</v>
      </c>
      <c r="I3" s="59">
        <v>44327</v>
      </c>
      <c r="J3" s="59">
        <v>44334</v>
      </c>
      <c r="K3" s="59">
        <v>44341</v>
      </c>
      <c r="L3" s="59">
        <v>44348</v>
      </c>
      <c r="M3" s="59">
        <v>44355</v>
      </c>
      <c r="N3" s="59">
        <v>44362</v>
      </c>
      <c r="O3" s="20"/>
      <c r="P3" s="88" t="s">
        <v>14</v>
      </c>
      <c r="Q3" s="20"/>
    </row>
    <row r="4" spans="2:26" s="8" customFormat="1" ht="15.75" thickBot="1" x14ac:dyDescent="0.3">
      <c r="B4" s="62" t="s">
        <v>15</v>
      </c>
      <c r="C4" s="93"/>
      <c r="D4" s="107"/>
      <c r="E4" s="100" t="s">
        <v>2</v>
      </c>
      <c r="F4" s="15"/>
      <c r="G4" s="9"/>
      <c r="H4" s="9"/>
      <c r="I4" s="9"/>
      <c r="J4" s="9"/>
      <c r="K4" s="9"/>
      <c r="L4" s="9"/>
      <c r="M4" s="68"/>
      <c r="N4" s="9"/>
      <c r="O4" s="36"/>
      <c r="P4" s="89"/>
      <c r="Q4" s="36"/>
      <c r="R4" s="9"/>
      <c r="S4" s="9"/>
      <c r="X4" s="24"/>
    </row>
    <row r="5" spans="2:26" s="16" customFormat="1" ht="15.75" thickTop="1" x14ac:dyDescent="0.25">
      <c r="B5" s="64"/>
      <c r="C5" s="52"/>
      <c r="D5" s="108"/>
      <c r="E5" s="43"/>
      <c r="F5" s="45"/>
      <c r="G5" s="46"/>
      <c r="H5" s="46"/>
      <c r="I5" s="46"/>
      <c r="J5" s="46"/>
      <c r="K5" s="46"/>
      <c r="L5" s="46"/>
      <c r="M5" s="69"/>
      <c r="N5" s="47"/>
      <c r="O5" s="54"/>
      <c r="P5" s="50"/>
      <c r="Q5" s="37"/>
      <c r="R5" s="17"/>
      <c r="S5" s="17"/>
      <c r="X5" s="25"/>
    </row>
    <row r="6" spans="2:26" s="16" customFormat="1" ht="15.75" thickBot="1" x14ac:dyDescent="0.3">
      <c r="B6" s="65"/>
      <c r="C6" s="53"/>
      <c r="D6" s="109"/>
      <c r="E6" s="44"/>
      <c r="F6" s="48"/>
      <c r="G6" s="49"/>
      <c r="H6" s="49"/>
      <c r="I6" s="49"/>
      <c r="J6" s="49"/>
      <c r="K6" s="49"/>
      <c r="L6" s="49"/>
      <c r="M6" s="70"/>
      <c r="N6" s="50"/>
      <c r="O6" s="54"/>
      <c r="P6" s="50"/>
      <c r="Q6" s="37"/>
      <c r="R6" s="17" t="s">
        <v>5</v>
      </c>
      <c r="S6" s="17" t="s">
        <v>6</v>
      </c>
      <c r="T6" s="16" t="s">
        <v>7</v>
      </c>
      <c r="U6" s="16" t="s">
        <v>8</v>
      </c>
      <c r="V6" s="16" t="s">
        <v>9</v>
      </c>
      <c r="W6" s="16" t="s">
        <v>10</v>
      </c>
      <c r="X6" s="25" t="s">
        <v>11</v>
      </c>
      <c r="Y6" s="90" t="s">
        <v>12</v>
      </c>
      <c r="Z6" s="91"/>
    </row>
    <row r="7" spans="2:26" s="10" customFormat="1" ht="16.5" thickTop="1" thickBot="1" x14ac:dyDescent="0.3">
      <c r="B7" s="66">
        <v>1</v>
      </c>
      <c r="C7" s="94" t="s">
        <v>17</v>
      </c>
      <c r="D7" s="110">
        <f t="shared" ref="D7:D49" si="0">X7</f>
        <v>0.64773333333333338</v>
      </c>
      <c r="E7" s="101">
        <f t="shared" ref="E7:E49" si="1">SUM(F7:M7)</f>
        <v>4.8877000000000006</v>
      </c>
      <c r="F7" s="14">
        <v>0.68059999999999998</v>
      </c>
      <c r="G7" s="84">
        <v>0.61099999999999999</v>
      </c>
      <c r="H7" s="78">
        <v>0.63290000000000002</v>
      </c>
      <c r="I7" s="14">
        <v>0.58130000000000004</v>
      </c>
      <c r="J7" s="14">
        <v>0.7258</v>
      </c>
      <c r="K7" s="14">
        <v>0.46260000000000001</v>
      </c>
      <c r="L7" s="14">
        <v>0.65480000000000005</v>
      </c>
      <c r="M7" s="14">
        <v>0.53869999999999996</v>
      </c>
      <c r="N7" s="28"/>
      <c r="O7" s="34"/>
      <c r="P7" s="55">
        <f t="shared" ref="P7:P49" si="2">AVERAGE(F7:N7)</f>
        <v>0.61096250000000007</v>
      </c>
      <c r="Q7" s="38"/>
      <c r="R7" s="31">
        <f t="shared" ref="R7:R49" si="3">LARGE($F7:$N7,1)</f>
        <v>0.7258</v>
      </c>
      <c r="S7" s="21">
        <f t="shared" ref="S7:S49" si="4">LARGE($F7:$N7,2)</f>
        <v>0.68059999999999998</v>
      </c>
      <c r="T7" s="21">
        <f t="shared" ref="T7:T49" si="5">LARGE($F7:$N7,3)</f>
        <v>0.65480000000000005</v>
      </c>
      <c r="U7" s="21">
        <f t="shared" ref="U7:U49" si="6">LARGE($F7:$N7,4)</f>
        <v>0.63290000000000002</v>
      </c>
      <c r="V7" s="21">
        <f t="shared" ref="V7:V49" si="7">LARGE($F7:$N7,5)</f>
        <v>0.61099999999999999</v>
      </c>
      <c r="W7" s="21">
        <f t="shared" ref="W7:W49" si="8">LARGE($F7:$N7,6)</f>
        <v>0.58130000000000004</v>
      </c>
      <c r="X7" s="26">
        <f t="shared" ref="X7:X49" si="9">AVERAGEIF(R7:W7,"&gt;0")</f>
        <v>0.64773333333333338</v>
      </c>
      <c r="Y7" s="21"/>
      <c r="Z7" s="21"/>
    </row>
    <row r="8" spans="2:26" ht="16.5" thickTop="1" thickBot="1" x14ac:dyDescent="0.3">
      <c r="B8" s="66">
        <v>2</v>
      </c>
      <c r="C8" s="94" t="s">
        <v>16</v>
      </c>
      <c r="D8" s="110">
        <f t="shared" si="0"/>
        <v>0.64641666666666675</v>
      </c>
      <c r="E8" s="101">
        <f t="shared" si="1"/>
        <v>4.8251000000000008</v>
      </c>
      <c r="F8" s="78">
        <v>0.68059999999999998</v>
      </c>
      <c r="G8" s="86">
        <v>0.5484</v>
      </c>
      <c r="H8" s="14">
        <v>0.63290000000000002</v>
      </c>
      <c r="I8" s="14">
        <v>0.58130000000000004</v>
      </c>
      <c r="J8" s="14">
        <v>0.7258</v>
      </c>
      <c r="K8" s="14">
        <v>0.46260000000000001</v>
      </c>
      <c r="L8" s="14">
        <v>0.65480000000000005</v>
      </c>
      <c r="M8" s="14">
        <v>0.53869999999999996</v>
      </c>
      <c r="N8" s="85">
        <v>0.60309999999999997</v>
      </c>
      <c r="O8" s="38"/>
      <c r="P8" s="55">
        <f t="shared" si="2"/>
        <v>0.60313333333333341</v>
      </c>
      <c r="Q8" s="38"/>
      <c r="R8" s="31">
        <f t="shared" si="3"/>
        <v>0.7258</v>
      </c>
      <c r="S8" s="21">
        <f t="shared" si="4"/>
        <v>0.68059999999999998</v>
      </c>
      <c r="T8" s="21">
        <f t="shared" si="5"/>
        <v>0.65480000000000005</v>
      </c>
      <c r="U8" s="21">
        <f t="shared" si="6"/>
        <v>0.63290000000000002</v>
      </c>
      <c r="V8" s="21">
        <f t="shared" si="7"/>
        <v>0.60309999999999997</v>
      </c>
      <c r="W8" s="21">
        <f t="shared" si="8"/>
        <v>0.58130000000000004</v>
      </c>
      <c r="X8" s="26">
        <f t="shared" si="9"/>
        <v>0.64641666666666675</v>
      </c>
    </row>
    <row r="9" spans="2:26" ht="16.5" thickTop="1" thickBot="1" x14ac:dyDescent="0.3">
      <c r="B9" s="66">
        <v>3</v>
      </c>
      <c r="C9" s="95" t="s">
        <v>19</v>
      </c>
      <c r="D9" s="110">
        <f t="shared" si="0"/>
        <v>0.63508333333333333</v>
      </c>
      <c r="E9" s="102">
        <f t="shared" si="1"/>
        <v>4.7928999999999995</v>
      </c>
      <c r="F9" s="14">
        <v>0.59030000000000005</v>
      </c>
      <c r="G9" s="78">
        <v>0.625</v>
      </c>
      <c r="H9" s="87">
        <v>0.6109</v>
      </c>
      <c r="I9" s="14">
        <v>0.52139999999999997</v>
      </c>
      <c r="J9" s="14">
        <v>0.57609999999999995</v>
      </c>
      <c r="K9" s="14">
        <v>0.66369999999999996</v>
      </c>
      <c r="L9" s="14">
        <v>0.59460000000000002</v>
      </c>
      <c r="M9" s="85">
        <v>0.6109</v>
      </c>
      <c r="N9" s="14">
        <v>0.70540000000000003</v>
      </c>
      <c r="O9" s="38"/>
      <c r="P9" s="55">
        <f t="shared" si="2"/>
        <v>0.61092222222222214</v>
      </c>
      <c r="Q9" s="38"/>
      <c r="R9" s="31">
        <f t="shared" si="3"/>
        <v>0.70540000000000003</v>
      </c>
      <c r="S9" s="21">
        <f t="shared" si="4"/>
        <v>0.66369999999999996</v>
      </c>
      <c r="T9" s="21">
        <f t="shared" si="5"/>
        <v>0.625</v>
      </c>
      <c r="U9" s="21">
        <f t="shared" si="6"/>
        <v>0.6109</v>
      </c>
      <c r="V9" s="21">
        <f t="shared" si="7"/>
        <v>0.6109</v>
      </c>
      <c r="W9" s="21">
        <f t="shared" si="8"/>
        <v>0.59460000000000002</v>
      </c>
      <c r="X9" s="26">
        <f t="shared" si="9"/>
        <v>0.63508333333333333</v>
      </c>
    </row>
    <row r="10" spans="2:26" s="13" customFormat="1" ht="16.5" thickTop="1" thickBot="1" x14ac:dyDescent="0.3">
      <c r="B10" s="66">
        <v>4</v>
      </c>
      <c r="C10" s="94" t="s">
        <v>18</v>
      </c>
      <c r="D10" s="110">
        <f t="shared" si="0"/>
        <v>0.62585000000000002</v>
      </c>
      <c r="E10" s="101">
        <f t="shared" si="1"/>
        <v>3.5710999999999995</v>
      </c>
      <c r="F10" s="14">
        <v>0.59030000000000005</v>
      </c>
      <c r="G10" s="14">
        <v>0.625</v>
      </c>
      <c r="H10" s="28"/>
      <c r="I10" s="78">
        <v>0.52139999999999997</v>
      </c>
      <c r="J10" s="14">
        <v>0.57609999999999995</v>
      </c>
      <c r="K10" s="14">
        <v>0.66369999999999996</v>
      </c>
      <c r="L10" s="14">
        <v>0.59460000000000002</v>
      </c>
      <c r="M10" s="28"/>
      <c r="N10" s="14">
        <v>0.70540000000000003</v>
      </c>
      <c r="O10" s="38"/>
      <c r="P10" s="55">
        <f t="shared" si="2"/>
        <v>0.61092857142857138</v>
      </c>
      <c r="Q10" s="38"/>
      <c r="R10" s="31">
        <f t="shared" si="3"/>
        <v>0.70540000000000003</v>
      </c>
      <c r="S10" s="21">
        <f t="shared" si="4"/>
        <v>0.66369999999999996</v>
      </c>
      <c r="T10" s="21">
        <f t="shared" si="5"/>
        <v>0.625</v>
      </c>
      <c r="U10" s="21">
        <f t="shared" si="6"/>
        <v>0.59460000000000002</v>
      </c>
      <c r="V10" s="21">
        <f t="shared" si="7"/>
        <v>0.59030000000000005</v>
      </c>
      <c r="W10" s="21">
        <f t="shared" si="8"/>
        <v>0.57609999999999995</v>
      </c>
      <c r="X10" s="26">
        <f t="shared" si="9"/>
        <v>0.62585000000000002</v>
      </c>
    </row>
    <row r="11" spans="2:26" s="13" customFormat="1" ht="16.5" thickTop="1" thickBot="1" x14ac:dyDescent="0.3">
      <c r="B11" s="66">
        <v>5</v>
      </c>
      <c r="C11" s="94" t="s">
        <v>43</v>
      </c>
      <c r="D11" s="110">
        <f t="shared" si="0"/>
        <v>0.5718333333333333</v>
      </c>
      <c r="E11" s="101">
        <f t="shared" si="1"/>
        <v>4.3519000000000005</v>
      </c>
      <c r="F11" s="14">
        <v>0.47449999999999998</v>
      </c>
      <c r="G11" s="14">
        <v>0.44640000000000002</v>
      </c>
      <c r="H11" s="14">
        <v>0.55459999999999998</v>
      </c>
      <c r="I11" s="14">
        <v>0.57520000000000004</v>
      </c>
      <c r="J11" s="14">
        <v>0.52659999999999996</v>
      </c>
      <c r="K11" s="14">
        <v>0.61009999999999998</v>
      </c>
      <c r="L11" s="84">
        <v>0.53649999999999998</v>
      </c>
      <c r="M11" s="14">
        <v>0.628</v>
      </c>
      <c r="N11" s="14">
        <v>0.47620000000000001</v>
      </c>
      <c r="O11" s="38"/>
      <c r="P11" s="55">
        <f t="shared" si="2"/>
        <v>0.53645555555555569</v>
      </c>
      <c r="Q11" s="38"/>
      <c r="R11" s="31">
        <f t="shared" si="3"/>
        <v>0.628</v>
      </c>
      <c r="S11" s="21">
        <f t="shared" si="4"/>
        <v>0.61009999999999998</v>
      </c>
      <c r="T11" s="21">
        <f t="shared" si="5"/>
        <v>0.57520000000000004</v>
      </c>
      <c r="U11" s="21">
        <f t="shared" si="6"/>
        <v>0.55459999999999998</v>
      </c>
      <c r="V11" s="21">
        <f t="shared" si="7"/>
        <v>0.53649999999999998</v>
      </c>
      <c r="W11" s="21">
        <f t="shared" si="8"/>
        <v>0.52659999999999996</v>
      </c>
      <c r="X11" s="26">
        <f t="shared" si="9"/>
        <v>0.5718333333333333</v>
      </c>
    </row>
    <row r="12" spans="2:26" s="13" customFormat="1" ht="16.5" thickTop="1" thickBot="1" x14ac:dyDescent="0.3">
      <c r="B12" s="66">
        <v>6</v>
      </c>
      <c r="C12" s="94" t="s">
        <v>42</v>
      </c>
      <c r="D12" s="110">
        <f t="shared" si="0"/>
        <v>0.5544</v>
      </c>
      <c r="E12" s="101">
        <f t="shared" si="1"/>
        <v>3.7711000000000006</v>
      </c>
      <c r="F12" s="14">
        <v>0.47449999999999998</v>
      </c>
      <c r="G12" s="14">
        <v>0.44640000000000002</v>
      </c>
      <c r="H12" s="14">
        <v>0.55459999999999998</v>
      </c>
      <c r="I12" s="85">
        <v>0.53090000000000004</v>
      </c>
      <c r="J12" s="14">
        <v>0.52659999999999996</v>
      </c>
      <c r="K12" s="28">
        <v>0.61009999999999998</v>
      </c>
      <c r="L12" s="14"/>
      <c r="M12" s="14">
        <v>0.628</v>
      </c>
      <c r="N12" s="14">
        <v>0.47620000000000001</v>
      </c>
      <c r="O12" s="38"/>
      <c r="P12" s="55">
        <f t="shared" si="2"/>
        <v>0.53091250000000012</v>
      </c>
      <c r="Q12" s="38"/>
      <c r="R12" s="31">
        <f t="shared" si="3"/>
        <v>0.628</v>
      </c>
      <c r="S12" s="21">
        <f t="shared" si="4"/>
        <v>0.61009999999999998</v>
      </c>
      <c r="T12" s="21">
        <f t="shared" si="5"/>
        <v>0.55459999999999998</v>
      </c>
      <c r="U12" s="21">
        <f t="shared" si="6"/>
        <v>0.53090000000000004</v>
      </c>
      <c r="V12" s="21">
        <f t="shared" si="7"/>
        <v>0.52659999999999996</v>
      </c>
      <c r="W12" s="21">
        <f t="shared" si="8"/>
        <v>0.47620000000000001</v>
      </c>
      <c r="X12" s="26">
        <f t="shared" si="9"/>
        <v>0.5544</v>
      </c>
    </row>
    <row r="13" spans="2:26" s="13" customFormat="1" ht="16.5" thickTop="1" thickBot="1" x14ac:dyDescent="0.3">
      <c r="B13" s="66">
        <v>7</v>
      </c>
      <c r="C13" s="95" t="s">
        <v>33</v>
      </c>
      <c r="D13" s="110">
        <f t="shared" si="0"/>
        <v>0.55421666666666658</v>
      </c>
      <c r="E13" s="102">
        <f t="shared" si="1"/>
        <v>4.3290999999999995</v>
      </c>
      <c r="F13" s="14">
        <v>0.51160000000000005</v>
      </c>
      <c r="G13" s="14">
        <v>0.52459999999999996</v>
      </c>
      <c r="H13" s="14">
        <v>0.54559999999999997</v>
      </c>
      <c r="I13" s="14">
        <v>0.63019999999999998</v>
      </c>
      <c r="J13" s="14">
        <v>0.49740000000000001</v>
      </c>
      <c r="K13" s="85">
        <v>0.53990000000000005</v>
      </c>
      <c r="L13" s="14">
        <v>0.53810000000000002</v>
      </c>
      <c r="M13" s="14">
        <v>0.54169999999999996</v>
      </c>
      <c r="N13" s="14">
        <v>0.52980000000000005</v>
      </c>
      <c r="O13" s="38"/>
      <c r="P13" s="55">
        <f t="shared" si="2"/>
        <v>0.53987777777777768</v>
      </c>
      <c r="Q13" s="38"/>
      <c r="R13" s="31">
        <f t="shared" si="3"/>
        <v>0.63019999999999998</v>
      </c>
      <c r="S13" s="21">
        <f t="shared" si="4"/>
        <v>0.54559999999999997</v>
      </c>
      <c r="T13" s="21">
        <f t="shared" si="5"/>
        <v>0.54169999999999996</v>
      </c>
      <c r="U13" s="21">
        <f t="shared" si="6"/>
        <v>0.53990000000000005</v>
      </c>
      <c r="V13" s="21">
        <f t="shared" si="7"/>
        <v>0.53810000000000002</v>
      </c>
      <c r="W13" s="21">
        <f t="shared" si="8"/>
        <v>0.52980000000000005</v>
      </c>
      <c r="X13" s="26">
        <f t="shared" si="9"/>
        <v>0.55421666666666658</v>
      </c>
    </row>
    <row r="14" spans="2:26" s="13" customFormat="1" ht="16.5" thickTop="1" thickBot="1" x14ac:dyDescent="0.3">
      <c r="B14" s="66">
        <v>8</v>
      </c>
      <c r="C14" s="95" t="s">
        <v>32</v>
      </c>
      <c r="D14" s="110">
        <f t="shared" si="0"/>
        <v>0.55166666666666664</v>
      </c>
      <c r="E14" s="102">
        <f t="shared" si="1"/>
        <v>4.2653999999999996</v>
      </c>
      <c r="F14" s="14">
        <v>0.51160000000000005</v>
      </c>
      <c r="G14" s="14">
        <v>0.52459999999999996</v>
      </c>
      <c r="H14" s="14">
        <v>0.54559999999999997</v>
      </c>
      <c r="I14" s="14">
        <v>0.63019999999999998</v>
      </c>
      <c r="J14" s="14">
        <v>0.49740000000000001</v>
      </c>
      <c r="K14" s="14">
        <v>0.47620000000000001</v>
      </c>
      <c r="L14" s="14">
        <v>0.53810000000000002</v>
      </c>
      <c r="M14" s="14">
        <v>0.54169999999999996</v>
      </c>
      <c r="N14" s="14">
        <v>0.52980000000000005</v>
      </c>
      <c r="O14" s="39"/>
      <c r="P14" s="55">
        <f t="shared" si="2"/>
        <v>0.53279999999999994</v>
      </c>
      <c r="Q14" s="39"/>
      <c r="R14" s="31">
        <f t="shared" si="3"/>
        <v>0.63019999999999998</v>
      </c>
      <c r="S14" s="21">
        <f t="shared" si="4"/>
        <v>0.54559999999999997</v>
      </c>
      <c r="T14" s="21">
        <f t="shared" si="5"/>
        <v>0.54169999999999996</v>
      </c>
      <c r="U14" s="21">
        <f t="shared" si="6"/>
        <v>0.53810000000000002</v>
      </c>
      <c r="V14" s="21">
        <f t="shared" si="7"/>
        <v>0.52980000000000005</v>
      </c>
      <c r="W14" s="21">
        <f t="shared" si="8"/>
        <v>0.52459999999999996</v>
      </c>
      <c r="X14" s="26">
        <f t="shared" si="9"/>
        <v>0.55166666666666664</v>
      </c>
    </row>
    <row r="15" spans="2:26" s="13" customFormat="1" ht="16.5" thickTop="1" thickBot="1" x14ac:dyDescent="0.3">
      <c r="B15" s="66">
        <v>9</v>
      </c>
      <c r="C15" s="94" t="s">
        <v>41</v>
      </c>
      <c r="D15" s="110">
        <f t="shared" si="0"/>
        <v>0.54596666666666671</v>
      </c>
      <c r="E15" s="101">
        <f t="shared" si="1"/>
        <v>4.1585999999999999</v>
      </c>
      <c r="F15" s="14">
        <v>0.49540000000000001</v>
      </c>
      <c r="G15" s="14">
        <v>0.44419999999999998</v>
      </c>
      <c r="H15" s="14">
        <v>0.57869999999999999</v>
      </c>
      <c r="I15" s="28">
        <v>0.54049999999999998</v>
      </c>
      <c r="J15" s="14">
        <v>0.55700000000000005</v>
      </c>
      <c r="K15" s="28">
        <v>0.57440000000000002</v>
      </c>
      <c r="L15" s="28">
        <v>0.48630000000000001</v>
      </c>
      <c r="M15" s="14">
        <v>0.48209999999999997</v>
      </c>
      <c r="N15" s="14">
        <v>0.52980000000000005</v>
      </c>
      <c r="O15" s="38"/>
      <c r="P15" s="55">
        <f t="shared" si="2"/>
        <v>0.52093333333333325</v>
      </c>
      <c r="Q15" s="38"/>
      <c r="R15" s="31">
        <f t="shared" si="3"/>
        <v>0.57869999999999999</v>
      </c>
      <c r="S15" s="21">
        <f t="shared" si="4"/>
        <v>0.57440000000000002</v>
      </c>
      <c r="T15" s="21">
        <f t="shared" si="5"/>
        <v>0.55700000000000005</v>
      </c>
      <c r="U15" s="21">
        <f t="shared" si="6"/>
        <v>0.54049999999999998</v>
      </c>
      <c r="V15" s="21">
        <f t="shared" si="7"/>
        <v>0.52980000000000005</v>
      </c>
      <c r="W15" s="21">
        <f t="shared" si="8"/>
        <v>0.49540000000000001</v>
      </c>
      <c r="X15" s="26">
        <f t="shared" si="9"/>
        <v>0.54596666666666671</v>
      </c>
    </row>
    <row r="16" spans="2:26" s="13" customFormat="1" ht="16.5" thickTop="1" thickBot="1" x14ac:dyDescent="0.3">
      <c r="B16" s="66">
        <v>10</v>
      </c>
      <c r="C16" s="95" t="s">
        <v>22</v>
      </c>
      <c r="D16" s="110">
        <f t="shared" si="0"/>
        <v>0.54181666666666672</v>
      </c>
      <c r="E16" s="102">
        <f t="shared" si="1"/>
        <v>4.1776999999999997</v>
      </c>
      <c r="F16" s="14">
        <v>0.54169999999999996</v>
      </c>
      <c r="G16" s="14">
        <v>0.53349999999999997</v>
      </c>
      <c r="H16" s="14">
        <v>0.57169999999999999</v>
      </c>
      <c r="I16" s="14">
        <v>0.54620000000000002</v>
      </c>
      <c r="J16" s="14">
        <v>0.54590000000000005</v>
      </c>
      <c r="K16" s="14">
        <v>0.48809999999999998</v>
      </c>
      <c r="L16" s="14">
        <v>0.43869999999999998</v>
      </c>
      <c r="M16" s="14">
        <v>0.51190000000000002</v>
      </c>
      <c r="N16" s="14"/>
      <c r="O16" s="38"/>
      <c r="P16" s="55">
        <f t="shared" si="2"/>
        <v>0.52221249999999997</v>
      </c>
      <c r="Q16" s="38"/>
      <c r="R16" s="31">
        <f t="shared" si="3"/>
        <v>0.57169999999999999</v>
      </c>
      <c r="S16" s="21">
        <f t="shared" si="4"/>
        <v>0.54620000000000002</v>
      </c>
      <c r="T16" s="21">
        <f t="shared" si="5"/>
        <v>0.54590000000000005</v>
      </c>
      <c r="U16" s="21">
        <f t="shared" si="6"/>
        <v>0.54169999999999996</v>
      </c>
      <c r="V16" s="21">
        <f t="shared" si="7"/>
        <v>0.53349999999999997</v>
      </c>
      <c r="W16" s="21">
        <f t="shared" si="8"/>
        <v>0.51190000000000002</v>
      </c>
      <c r="X16" s="26">
        <f t="shared" si="9"/>
        <v>0.54181666666666672</v>
      </c>
    </row>
    <row r="17" spans="2:24" s="13" customFormat="1" ht="16.5" thickTop="1" thickBot="1" x14ac:dyDescent="0.3">
      <c r="B17" s="66">
        <v>11</v>
      </c>
      <c r="C17" s="94" t="s">
        <v>21</v>
      </c>
      <c r="D17" s="110">
        <f t="shared" si="0"/>
        <v>0.53856666666666675</v>
      </c>
      <c r="E17" s="101">
        <f t="shared" si="1"/>
        <v>3.5662999999999996</v>
      </c>
      <c r="F17" s="28">
        <v>0.54400000000000004</v>
      </c>
      <c r="G17" s="14">
        <v>0.5837</v>
      </c>
      <c r="H17" s="14">
        <v>0.56810000000000005</v>
      </c>
      <c r="I17" s="14">
        <v>0.48509999999999998</v>
      </c>
      <c r="J17" s="14">
        <v>0.46589999999999998</v>
      </c>
      <c r="K17" s="14"/>
      <c r="L17" s="14">
        <v>0.48499999999999999</v>
      </c>
      <c r="M17" s="14">
        <v>0.4345</v>
      </c>
      <c r="N17" s="14">
        <v>0.5655</v>
      </c>
      <c r="O17" s="38"/>
      <c r="P17" s="55">
        <f t="shared" si="2"/>
        <v>0.51647499999999991</v>
      </c>
      <c r="Q17" s="38"/>
      <c r="R17" s="31">
        <f t="shared" si="3"/>
        <v>0.5837</v>
      </c>
      <c r="S17" s="21">
        <f t="shared" si="4"/>
        <v>0.56810000000000005</v>
      </c>
      <c r="T17" s="21">
        <f t="shared" si="5"/>
        <v>0.5655</v>
      </c>
      <c r="U17" s="21">
        <f t="shared" si="6"/>
        <v>0.54400000000000004</v>
      </c>
      <c r="V17" s="21">
        <f t="shared" si="7"/>
        <v>0.48509999999999998</v>
      </c>
      <c r="W17" s="21">
        <f t="shared" si="8"/>
        <v>0.48499999999999999</v>
      </c>
      <c r="X17" s="26">
        <f t="shared" si="9"/>
        <v>0.53856666666666675</v>
      </c>
    </row>
    <row r="18" spans="2:24" s="13" customFormat="1" ht="16.5" thickTop="1" thickBot="1" x14ac:dyDescent="0.3">
      <c r="B18" s="66"/>
      <c r="C18" s="95" t="s">
        <v>20</v>
      </c>
      <c r="D18" s="110">
        <f t="shared" si="0"/>
        <v>0.53856666666666675</v>
      </c>
      <c r="E18" s="102">
        <f t="shared" si="1"/>
        <v>4.0050999999999997</v>
      </c>
      <c r="F18" s="14">
        <v>0.54400000000000004</v>
      </c>
      <c r="G18" s="14">
        <v>0.5837</v>
      </c>
      <c r="H18" s="14">
        <v>0.56810000000000005</v>
      </c>
      <c r="I18" s="14">
        <v>0.48509999999999998</v>
      </c>
      <c r="J18" s="14">
        <v>0.46589999999999998</v>
      </c>
      <c r="K18" s="14">
        <v>0.43880000000000002</v>
      </c>
      <c r="L18" s="78">
        <v>0.48499999999999999</v>
      </c>
      <c r="M18" s="14">
        <v>0.4345</v>
      </c>
      <c r="N18" s="14">
        <v>0.5655</v>
      </c>
      <c r="O18" s="38"/>
      <c r="P18" s="55">
        <f t="shared" si="2"/>
        <v>0.50784444444444443</v>
      </c>
      <c r="Q18" s="38"/>
      <c r="R18" s="31">
        <f t="shared" si="3"/>
        <v>0.5837</v>
      </c>
      <c r="S18" s="21">
        <f t="shared" si="4"/>
        <v>0.56810000000000005</v>
      </c>
      <c r="T18" s="21">
        <f t="shared" si="5"/>
        <v>0.5655</v>
      </c>
      <c r="U18" s="21">
        <f t="shared" si="6"/>
        <v>0.54400000000000004</v>
      </c>
      <c r="V18" s="21">
        <f t="shared" si="7"/>
        <v>0.48509999999999998</v>
      </c>
      <c r="W18" s="21">
        <f t="shared" si="8"/>
        <v>0.48499999999999999</v>
      </c>
      <c r="X18" s="26">
        <f t="shared" si="9"/>
        <v>0.53856666666666675</v>
      </c>
    </row>
    <row r="19" spans="2:24" s="13" customFormat="1" ht="16.5" thickTop="1" thickBot="1" x14ac:dyDescent="0.3">
      <c r="B19" s="66">
        <v>13</v>
      </c>
      <c r="C19" s="94" t="s">
        <v>56</v>
      </c>
      <c r="D19" s="110">
        <f t="shared" si="0"/>
        <v>0.53663333333333341</v>
      </c>
      <c r="E19" s="101">
        <f t="shared" si="1"/>
        <v>4.1465999999999994</v>
      </c>
      <c r="F19" s="85">
        <v>0.51060000000000005</v>
      </c>
      <c r="G19" s="14">
        <v>0.53349999999999997</v>
      </c>
      <c r="H19" s="14">
        <v>0.57169999999999999</v>
      </c>
      <c r="I19" s="14">
        <v>0.54620000000000002</v>
      </c>
      <c r="J19" s="14">
        <v>0.54590000000000005</v>
      </c>
      <c r="K19" s="14">
        <v>0.48809999999999998</v>
      </c>
      <c r="L19" s="14">
        <v>0.43869999999999998</v>
      </c>
      <c r="M19" s="14">
        <v>0.51190000000000002</v>
      </c>
      <c r="N19" s="14">
        <v>0.44900000000000001</v>
      </c>
      <c r="O19" s="38"/>
      <c r="P19" s="55">
        <f t="shared" si="2"/>
        <v>0.51062222222222209</v>
      </c>
      <c r="Q19" s="38"/>
      <c r="R19" s="31">
        <f t="shared" si="3"/>
        <v>0.57169999999999999</v>
      </c>
      <c r="S19" s="21">
        <f t="shared" si="4"/>
        <v>0.54620000000000002</v>
      </c>
      <c r="T19" s="21">
        <f t="shared" si="5"/>
        <v>0.54590000000000005</v>
      </c>
      <c r="U19" s="21">
        <f t="shared" si="6"/>
        <v>0.53349999999999997</v>
      </c>
      <c r="V19" s="21">
        <f t="shared" si="7"/>
        <v>0.51190000000000002</v>
      </c>
      <c r="W19" s="21">
        <f t="shared" si="8"/>
        <v>0.51060000000000005</v>
      </c>
      <c r="X19" s="26">
        <f t="shared" si="9"/>
        <v>0.53663333333333341</v>
      </c>
    </row>
    <row r="20" spans="2:24" ht="16.5" thickTop="1" thickBot="1" x14ac:dyDescent="0.3">
      <c r="B20" s="66">
        <v>14</v>
      </c>
      <c r="C20" s="94" t="s">
        <v>40</v>
      </c>
      <c r="D20" s="110">
        <f t="shared" si="0"/>
        <v>0.53056666666666674</v>
      </c>
      <c r="E20" s="101">
        <f t="shared" si="1"/>
        <v>3.5799000000000003</v>
      </c>
      <c r="F20" s="14">
        <v>0.49540000000000001</v>
      </c>
      <c r="G20" s="14">
        <v>0.44419999999999998</v>
      </c>
      <c r="H20" s="14"/>
      <c r="I20" s="14">
        <v>0.54049999999999998</v>
      </c>
      <c r="J20" s="14">
        <v>0.55700000000000005</v>
      </c>
      <c r="K20" s="14">
        <v>0.57440000000000002</v>
      </c>
      <c r="L20" s="14">
        <v>0.48630000000000001</v>
      </c>
      <c r="M20" s="14">
        <v>0.48209999999999997</v>
      </c>
      <c r="N20" s="14">
        <v>0.52980000000000005</v>
      </c>
      <c r="O20" s="38"/>
      <c r="P20" s="55">
        <f t="shared" si="2"/>
        <v>0.51371250000000002</v>
      </c>
      <c r="Q20" s="38"/>
      <c r="R20" s="31">
        <f t="shared" si="3"/>
        <v>0.57440000000000002</v>
      </c>
      <c r="S20" s="21">
        <f t="shared" si="4"/>
        <v>0.55700000000000005</v>
      </c>
      <c r="T20" s="21">
        <f t="shared" si="5"/>
        <v>0.54049999999999998</v>
      </c>
      <c r="U20" s="21">
        <f t="shared" si="6"/>
        <v>0.52980000000000005</v>
      </c>
      <c r="V20" s="21">
        <f t="shared" si="7"/>
        <v>0.49540000000000001</v>
      </c>
      <c r="W20" s="21">
        <f t="shared" si="8"/>
        <v>0.48630000000000001</v>
      </c>
      <c r="X20" s="26">
        <f t="shared" si="9"/>
        <v>0.53056666666666674</v>
      </c>
    </row>
    <row r="21" spans="2:24" ht="16.5" thickTop="1" thickBot="1" x14ac:dyDescent="0.3">
      <c r="B21" s="66">
        <v>15</v>
      </c>
      <c r="C21" s="94" t="s">
        <v>47</v>
      </c>
      <c r="D21" s="110">
        <f t="shared" si="0"/>
        <v>0.52578333333333338</v>
      </c>
      <c r="E21" s="101">
        <f t="shared" si="1"/>
        <v>4.1229999999999993</v>
      </c>
      <c r="F21" s="14">
        <v>0.47220000000000001</v>
      </c>
      <c r="G21" s="14">
        <v>0.51300000000000001</v>
      </c>
      <c r="H21" s="14">
        <v>0.53639999999999999</v>
      </c>
      <c r="I21" s="14">
        <v>0.53559999999999997</v>
      </c>
      <c r="J21" s="14">
        <v>0.49909999999999999</v>
      </c>
      <c r="K21" s="14">
        <v>0.503</v>
      </c>
      <c r="L21" s="14">
        <v>0.52500000000000002</v>
      </c>
      <c r="M21" s="14">
        <v>0.53869999999999996</v>
      </c>
      <c r="N21" s="14">
        <v>0.50600000000000001</v>
      </c>
      <c r="O21" s="38"/>
      <c r="P21" s="55">
        <f t="shared" si="2"/>
        <v>0.51433333333333331</v>
      </c>
      <c r="Q21" s="38"/>
      <c r="R21" s="31">
        <f t="shared" si="3"/>
        <v>0.53869999999999996</v>
      </c>
      <c r="S21" s="21">
        <f t="shared" si="4"/>
        <v>0.53639999999999999</v>
      </c>
      <c r="T21" s="21">
        <f t="shared" si="5"/>
        <v>0.53559999999999997</v>
      </c>
      <c r="U21" s="21">
        <f t="shared" si="6"/>
        <v>0.52500000000000002</v>
      </c>
      <c r="V21" s="21">
        <f t="shared" si="7"/>
        <v>0.51300000000000001</v>
      </c>
      <c r="W21" s="21">
        <f t="shared" si="8"/>
        <v>0.50600000000000001</v>
      </c>
      <c r="X21" s="26">
        <f t="shared" si="9"/>
        <v>0.52578333333333338</v>
      </c>
    </row>
    <row r="22" spans="2:24" ht="16.5" thickTop="1" thickBot="1" x14ac:dyDescent="0.3">
      <c r="B22" s="66">
        <v>16</v>
      </c>
      <c r="C22" s="94" t="s">
        <v>46</v>
      </c>
      <c r="D22" s="110">
        <f t="shared" si="0"/>
        <v>0.52211666666666667</v>
      </c>
      <c r="E22" s="101">
        <f t="shared" si="1"/>
        <v>3.5979999999999999</v>
      </c>
      <c r="F22" s="14">
        <v>0.47220000000000001</v>
      </c>
      <c r="G22" s="14">
        <v>0.51300000000000001</v>
      </c>
      <c r="H22" s="14">
        <v>0.53639999999999999</v>
      </c>
      <c r="I22" s="14">
        <v>0.53559999999999997</v>
      </c>
      <c r="J22" s="14">
        <v>0.49909999999999999</v>
      </c>
      <c r="K22" s="14">
        <v>0.503</v>
      </c>
      <c r="L22" s="14"/>
      <c r="M22" s="14">
        <v>0.53869999999999996</v>
      </c>
      <c r="N22" s="14">
        <v>0.50600000000000001</v>
      </c>
      <c r="O22" s="38"/>
      <c r="P22" s="55">
        <f t="shared" si="2"/>
        <v>0.51300000000000001</v>
      </c>
      <c r="Q22" s="38"/>
      <c r="R22" s="31">
        <f t="shared" si="3"/>
        <v>0.53869999999999996</v>
      </c>
      <c r="S22" s="21">
        <f t="shared" si="4"/>
        <v>0.53639999999999999</v>
      </c>
      <c r="T22" s="21">
        <f t="shared" si="5"/>
        <v>0.53559999999999997</v>
      </c>
      <c r="U22" s="21">
        <f t="shared" si="6"/>
        <v>0.51300000000000001</v>
      </c>
      <c r="V22" s="21">
        <f t="shared" si="7"/>
        <v>0.50600000000000001</v>
      </c>
      <c r="W22" s="21">
        <f t="shared" si="8"/>
        <v>0.503</v>
      </c>
      <c r="X22" s="26">
        <f t="shared" si="9"/>
        <v>0.52211666666666667</v>
      </c>
    </row>
    <row r="23" spans="2:24" ht="16.5" thickTop="1" thickBot="1" x14ac:dyDescent="0.3">
      <c r="B23" s="66">
        <v>17</v>
      </c>
      <c r="C23" s="95" t="s">
        <v>30</v>
      </c>
      <c r="D23" s="110">
        <f t="shared" si="0"/>
        <v>0.51715</v>
      </c>
      <c r="E23" s="102">
        <f t="shared" si="1"/>
        <v>3.9348999999999998</v>
      </c>
      <c r="F23" s="14">
        <v>0.51390000000000002</v>
      </c>
      <c r="G23" s="14">
        <v>0.61729999999999996</v>
      </c>
      <c r="H23" s="14">
        <v>0.4798</v>
      </c>
      <c r="I23" s="14">
        <v>0.44309999999999999</v>
      </c>
      <c r="J23" s="14">
        <v>0.45829999999999999</v>
      </c>
      <c r="K23" s="14">
        <v>0.497</v>
      </c>
      <c r="L23" s="14">
        <v>0.38979999999999998</v>
      </c>
      <c r="M23" s="14">
        <v>0.53569999999999995</v>
      </c>
      <c r="N23" s="14">
        <v>0.4592</v>
      </c>
      <c r="O23" s="38"/>
      <c r="P23" s="55">
        <f t="shared" si="2"/>
        <v>0.4882333333333333</v>
      </c>
      <c r="Q23" s="38"/>
      <c r="R23" s="31">
        <f t="shared" si="3"/>
        <v>0.61729999999999996</v>
      </c>
      <c r="S23" s="21">
        <f t="shared" si="4"/>
        <v>0.53569999999999995</v>
      </c>
      <c r="T23" s="21">
        <f t="shared" si="5"/>
        <v>0.51390000000000002</v>
      </c>
      <c r="U23" s="21">
        <f t="shared" si="6"/>
        <v>0.497</v>
      </c>
      <c r="V23" s="21">
        <f t="shared" si="7"/>
        <v>0.4798</v>
      </c>
      <c r="W23" s="21">
        <f t="shared" si="8"/>
        <v>0.4592</v>
      </c>
      <c r="X23" s="26">
        <f t="shared" si="9"/>
        <v>0.51715</v>
      </c>
    </row>
    <row r="24" spans="2:24" ht="16.5" thickTop="1" thickBot="1" x14ac:dyDescent="0.3">
      <c r="B24" s="66">
        <v>18</v>
      </c>
      <c r="C24" s="94" t="s">
        <v>24</v>
      </c>
      <c r="D24" s="110">
        <f t="shared" si="0"/>
        <v>0.51206666666666667</v>
      </c>
      <c r="E24" s="101">
        <f t="shared" si="1"/>
        <v>3.9457000000000004</v>
      </c>
      <c r="F24" s="14">
        <v>0.53700000000000003</v>
      </c>
      <c r="G24" s="14">
        <v>0.48549999999999999</v>
      </c>
      <c r="H24" s="14">
        <v>0.52180000000000004</v>
      </c>
      <c r="I24" s="14">
        <v>0.54020000000000001</v>
      </c>
      <c r="J24" s="14">
        <v>0.50149999999999995</v>
      </c>
      <c r="K24" s="14">
        <v>0.43880000000000002</v>
      </c>
      <c r="L24" s="14">
        <v>0.4864</v>
      </c>
      <c r="M24" s="14">
        <v>0.4345</v>
      </c>
      <c r="N24" s="14"/>
      <c r="O24" s="38"/>
      <c r="P24" s="55">
        <f t="shared" si="2"/>
        <v>0.49321250000000005</v>
      </c>
      <c r="Q24" s="38"/>
      <c r="R24" s="31">
        <f t="shared" si="3"/>
        <v>0.54020000000000001</v>
      </c>
      <c r="S24" s="21">
        <f t="shared" si="4"/>
        <v>0.53700000000000003</v>
      </c>
      <c r="T24" s="21">
        <f t="shared" si="5"/>
        <v>0.52180000000000004</v>
      </c>
      <c r="U24" s="21">
        <f t="shared" si="6"/>
        <v>0.50149999999999995</v>
      </c>
      <c r="V24" s="21">
        <f t="shared" si="7"/>
        <v>0.4864</v>
      </c>
      <c r="W24" s="21">
        <f t="shared" si="8"/>
        <v>0.48549999999999999</v>
      </c>
      <c r="X24" s="26">
        <f t="shared" si="9"/>
        <v>0.51206666666666667</v>
      </c>
    </row>
    <row r="25" spans="2:24" ht="16.5" thickTop="1" thickBot="1" x14ac:dyDescent="0.3">
      <c r="B25" s="66"/>
      <c r="C25" s="95" t="s">
        <v>25</v>
      </c>
      <c r="D25" s="110">
        <f t="shared" si="0"/>
        <v>0.51206666666666667</v>
      </c>
      <c r="E25" s="102">
        <f t="shared" si="1"/>
        <v>3.9457000000000004</v>
      </c>
      <c r="F25" s="14">
        <v>0.53700000000000003</v>
      </c>
      <c r="G25" s="14">
        <v>0.48549999999999999</v>
      </c>
      <c r="H25" s="14">
        <v>0.52180000000000004</v>
      </c>
      <c r="I25" s="14">
        <v>0.54020000000000001</v>
      </c>
      <c r="J25" s="78">
        <v>0.50149999999999995</v>
      </c>
      <c r="K25" s="14">
        <v>0.43880000000000002</v>
      </c>
      <c r="L25" s="14">
        <v>0.4864</v>
      </c>
      <c r="M25" s="14">
        <v>0.4345</v>
      </c>
      <c r="N25" s="14"/>
      <c r="O25" s="38"/>
      <c r="P25" s="55">
        <f t="shared" si="2"/>
        <v>0.49321250000000005</v>
      </c>
      <c r="Q25" s="38"/>
      <c r="R25" s="31">
        <f t="shared" si="3"/>
        <v>0.54020000000000001</v>
      </c>
      <c r="S25" s="21">
        <f t="shared" si="4"/>
        <v>0.53700000000000003</v>
      </c>
      <c r="T25" s="21">
        <f t="shared" si="5"/>
        <v>0.52180000000000004</v>
      </c>
      <c r="U25" s="21">
        <f t="shared" si="6"/>
        <v>0.50149999999999995</v>
      </c>
      <c r="V25" s="21">
        <f t="shared" si="7"/>
        <v>0.4864</v>
      </c>
      <c r="W25" s="21">
        <f t="shared" si="8"/>
        <v>0.48549999999999999</v>
      </c>
      <c r="X25" s="26">
        <f t="shared" si="9"/>
        <v>0.51206666666666667</v>
      </c>
    </row>
    <row r="26" spans="2:24" ht="16.5" thickTop="1" thickBot="1" x14ac:dyDescent="0.3">
      <c r="B26" s="66">
        <v>20</v>
      </c>
      <c r="C26" s="94" t="s">
        <v>27</v>
      </c>
      <c r="D26" s="110">
        <f t="shared" si="0"/>
        <v>0.51129999999999998</v>
      </c>
      <c r="E26" s="101">
        <f t="shared" si="1"/>
        <v>3.9662000000000002</v>
      </c>
      <c r="F26" s="14">
        <v>0.52080000000000004</v>
      </c>
      <c r="G26" s="14">
        <v>0.51970000000000005</v>
      </c>
      <c r="H26" s="14">
        <v>0.4587</v>
      </c>
      <c r="I26" s="14">
        <v>0.53069999999999995</v>
      </c>
      <c r="J26" s="82">
        <v>0.54979999999999996</v>
      </c>
      <c r="K26" s="14">
        <v>0.48809999999999998</v>
      </c>
      <c r="L26" s="14">
        <v>0.44009999999999999</v>
      </c>
      <c r="M26" s="14">
        <v>0.45829999999999999</v>
      </c>
      <c r="N26" s="14">
        <v>0.39460000000000001</v>
      </c>
      <c r="O26" s="39"/>
      <c r="P26" s="55">
        <f t="shared" si="2"/>
        <v>0.48453333333333337</v>
      </c>
      <c r="Q26" s="39"/>
      <c r="R26" s="31">
        <f t="shared" si="3"/>
        <v>0.54979999999999996</v>
      </c>
      <c r="S26" s="21">
        <f t="shared" si="4"/>
        <v>0.53069999999999995</v>
      </c>
      <c r="T26" s="21">
        <f t="shared" si="5"/>
        <v>0.52080000000000004</v>
      </c>
      <c r="U26" s="21">
        <f t="shared" si="6"/>
        <v>0.51970000000000005</v>
      </c>
      <c r="V26" s="21">
        <f t="shared" si="7"/>
        <v>0.48809999999999998</v>
      </c>
      <c r="W26" s="21">
        <f t="shared" si="8"/>
        <v>0.4587</v>
      </c>
      <c r="X26" s="26">
        <f t="shared" si="9"/>
        <v>0.51129999999999998</v>
      </c>
    </row>
    <row r="27" spans="2:24" ht="16.5" thickTop="1" thickBot="1" x14ac:dyDescent="0.3">
      <c r="B27" s="66">
        <v>21</v>
      </c>
      <c r="C27" s="94" t="s">
        <v>63</v>
      </c>
      <c r="D27" s="110">
        <f t="shared" si="0"/>
        <v>0.50986666666666669</v>
      </c>
      <c r="E27" s="101">
        <f t="shared" si="1"/>
        <v>1.5296000000000001</v>
      </c>
      <c r="F27" s="14"/>
      <c r="G27" s="14"/>
      <c r="H27" s="14"/>
      <c r="I27" s="14">
        <v>0.57520000000000004</v>
      </c>
      <c r="J27" s="14"/>
      <c r="K27" s="14">
        <v>0.47620000000000001</v>
      </c>
      <c r="L27" s="14">
        <v>0.47820000000000001</v>
      </c>
      <c r="M27" s="14"/>
      <c r="N27" s="14"/>
      <c r="O27" s="38"/>
      <c r="P27" s="55">
        <f t="shared" si="2"/>
        <v>0.50986666666666669</v>
      </c>
      <c r="Q27" s="38"/>
      <c r="R27" s="31">
        <f t="shared" si="3"/>
        <v>0.57520000000000004</v>
      </c>
      <c r="S27" s="21">
        <f t="shared" si="4"/>
        <v>0.47820000000000001</v>
      </c>
      <c r="T27" s="21">
        <f t="shared" si="5"/>
        <v>0.47620000000000001</v>
      </c>
      <c r="U27" s="21" t="e">
        <f t="shared" si="6"/>
        <v>#NUM!</v>
      </c>
      <c r="V27" s="21" t="e">
        <f t="shared" si="7"/>
        <v>#NUM!</v>
      </c>
      <c r="W27" s="21" t="e">
        <f t="shared" si="8"/>
        <v>#NUM!</v>
      </c>
      <c r="X27" s="26">
        <f t="shared" si="9"/>
        <v>0.50986666666666669</v>
      </c>
    </row>
    <row r="28" spans="2:24" ht="16.5" thickTop="1" thickBot="1" x14ac:dyDescent="0.3">
      <c r="B28" s="66">
        <v>22</v>
      </c>
      <c r="C28" s="94" t="s">
        <v>57</v>
      </c>
      <c r="D28" s="110">
        <f t="shared" si="0"/>
        <v>0.50865000000000005</v>
      </c>
      <c r="E28" s="101">
        <f t="shared" si="1"/>
        <v>2.0346000000000002</v>
      </c>
      <c r="F28" s="14"/>
      <c r="G28" s="14">
        <v>0.53149999999999997</v>
      </c>
      <c r="H28" s="14">
        <v>0.55289999999999995</v>
      </c>
      <c r="I28" s="14">
        <v>0.49880000000000002</v>
      </c>
      <c r="J28" s="14">
        <v>0.45140000000000002</v>
      </c>
      <c r="K28" s="14"/>
      <c r="L28" s="14"/>
      <c r="M28" s="14"/>
      <c r="N28" s="14"/>
      <c r="O28" s="38"/>
      <c r="P28" s="55">
        <f t="shared" si="2"/>
        <v>0.50865000000000005</v>
      </c>
      <c r="Q28" s="38"/>
      <c r="R28" s="31">
        <f t="shared" si="3"/>
        <v>0.55289999999999995</v>
      </c>
      <c r="S28" s="21">
        <f t="shared" si="4"/>
        <v>0.53149999999999997</v>
      </c>
      <c r="T28" s="21">
        <f t="shared" si="5"/>
        <v>0.49880000000000002</v>
      </c>
      <c r="U28" s="21">
        <f t="shared" si="6"/>
        <v>0.45140000000000002</v>
      </c>
      <c r="V28" s="21" t="e">
        <f t="shared" si="7"/>
        <v>#NUM!</v>
      </c>
      <c r="W28" s="21" t="e">
        <f t="shared" si="8"/>
        <v>#NUM!</v>
      </c>
      <c r="X28" s="26">
        <f t="shared" si="9"/>
        <v>0.50865000000000005</v>
      </c>
    </row>
    <row r="29" spans="2:24" ht="16.5" thickTop="1" thickBot="1" x14ac:dyDescent="0.3">
      <c r="B29" s="66">
        <v>23</v>
      </c>
      <c r="C29" s="94" t="s">
        <v>37</v>
      </c>
      <c r="D29" s="110">
        <f t="shared" si="0"/>
        <v>0.50750000000000006</v>
      </c>
      <c r="E29" s="101">
        <f t="shared" si="1"/>
        <v>1.9780000000000002</v>
      </c>
      <c r="F29" s="14">
        <v>0.5</v>
      </c>
      <c r="G29" s="14">
        <v>0.48620000000000002</v>
      </c>
      <c r="H29" s="14">
        <v>0.52880000000000005</v>
      </c>
      <c r="I29" s="14">
        <v>0.46300000000000002</v>
      </c>
      <c r="J29" s="14"/>
      <c r="K29" s="14"/>
      <c r="L29" s="14"/>
      <c r="M29" s="14"/>
      <c r="N29" s="14">
        <v>0.5595</v>
      </c>
      <c r="O29" s="38"/>
      <c r="P29" s="55">
        <f t="shared" si="2"/>
        <v>0.50750000000000006</v>
      </c>
      <c r="Q29" s="38"/>
      <c r="R29" s="31">
        <f t="shared" si="3"/>
        <v>0.5595</v>
      </c>
      <c r="S29" s="21">
        <f t="shared" si="4"/>
        <v>0.52880000000000005</v>
      </c>
      <c r="T29" s="21">
        <f t="shared" si="5"/>
        <v>0.5</v>
      </c>
      <c r="U29" s="21">
        <f t="shared" si="6"/>
        <v>0.48620000000000002</v>
      </c>
      <c r="V29" s="21">
        <f t="shared" si="7"/>
        <v>0.46300000000000002</v>
      </c>
      <c r="W29" s="21" t="e">
        <f t="shared" si="8"/>
        <v>#NUM!</v>
      </c>
      <c r="X29" s="26">
        <f t="shared" si="9"/>
        <v>0.50750000000000006</v>
      </c>
    </row>
    <row r="30" spans="2:24" ht="16.5" thickTop="1" thickBot="1" x14ac:dyDescent="0.3">
      <c r="B30" s="66">
        <v>24</v>
      </c>
      <c r="C30" s="94" t="s">
        <v>36</v>
      </c>
      <c r="D30" s="110">
        <f t="shared" si="0"/>
        <v>0.50635000000000008</v>
      </c>
      <c r="E30" s="101">
        <f t="shared" si="1"/>
        <v>2.9174000000000002</v>
      </c>
      <c r="F30" s="14">
        <v>0.5</v>
      </c>
      <c r="G30" s="14">
        <v>0.48620000000000002</v>
      </c>
      <c r="H30" s="14">
        <v>0.52880000000000005</v>
      </c>
      <c r="I30" s="82">
        <v>0.46300000000000002</v>
      </c>
      <c r="J30" s="28">
        <v>0.50060000000000004</v>
      </c>
      <c r="K30" s="14">
        <v>0.43880000000000002</v>
      </c>
      <c r="L30" s="14"/>
      <c r="M30" s="14"/>
      <c r="N30" s="14">
        <v>0.5595</v>
      </c>
      <c r="O30" s="38"/>
      <c r="P30" s="55">
        <f t="shared" si="2"/>
        <v>0.49670000000000003</v>
      </c>
      <c r="Q30" s="38"/>
      <c r="R30" s="31">
        <f t="shared" si="3"/>
        <v>0.5595</v>
      </c>
      <c r="S30" s="21">
        <f t="shared" si="4"/>
        <v>0.52880000000000005</v>
      </c>
      <c r="T30" s="21">
        <f t="shared" si="5"/>
        <v>0.50060000000000004</v>
      </c>
      <c r="U30" s="21">
        <f t="shared" si="6"/>
        <v>0.5</v>
      </c>
      <c r="V30" s="21">
        <f t="shared" si="7"/>
        <v>0.48620000000000002</v>
      </c>
      <c r="W30" s="21">
        <f t="shared" si="8"/>
        <v>0.46300000000000002</v>
      </c>
      <c r="X30" s="26">
        <f t="shared" si="9"/>
        <v>0.50635000000000008</v>
      </c>
    </row>
    <row r="31" spans="2:24" ht="16.5" thickTop="1" thickBot="1" x14ac:dyDescent="0.3">
      <c r="B31" s="66">
        <v>25</v>
      </c>
      <c r="C31" s="95" t="s">
        <v>26</v>
      </c>
      <c r="D31" s="110">
        <f t="shared" si="0"/>
        <v>0.4990666666666666</v>
      </c>
      <c r="E31" s="102">
        <f t="shared" si="1"/>
        <v>3.8927999999999998</v>
      </c>
      <c r="F31" s="14">
        <v>0.52080000000000004</v>
      </c>
      <c r="G31" s="14">
        <v>0.51970000000000005</v>
      </c>
      <c r="H31" s="14">
        <v>0.4587</v>
      </c>
      <c r="I31" s="14">
        <v>0.53069999999999995</v>
      </c>
      <c r="J31" s="85">
        <v>0.47639999999999999</v>
      </c>
      <c r="K31" s="14">
        <v>0.48809999999999998</v>
      </c>
      <c r="L31" s="14">
        <v>0.44009999999999999</v>
      </c>
      <c r="M31" s="78">
        <v>0.45829999999999999</v>
      </c>
      <c r="N31" s="14">
        <v>0.39460000000000001</v>
      </c>
      <c r="O31" s="38"/>
      <c r="P31" s="55">
        <f t="shared" si="2"/>
        <v>0.47637777777777779</v>
      </c>
      <c r="Q31" s="38"/>
      <c r="R31" s="31">
        <f t="shared" si="3"/>
        <v>0.53069999999999995</v>
      </c>
      <c r="S31" s="21">
        <f t="shared" si="4"/>
        <v>0.52080000000000004</v>
      </c>
      <c r="T31" s="21">
        <f t="shared" si="5"/>
        <v>0.51970000000000005</v>
      </c>
      <c r="U31" s="21">
        <f t="shared" si="6"/>
        <v>0.48809999999999998</v>
      </c>
      <c r="V31" s="21">
        <f t="shared" si="7"/>
        <v>0.47639999999999999</v>
      </c>
      <c r="W31" s="21">
        <f t="shared" si="8"/>
        <v>0.4587</v>
      </c>
      <c r="X31" s="26">
        <f t="shared" si="9"/>
        <v>0.4990666666666666</v>
      </c>
    </row>
    <row r="32" spans="2:24" ht="16.5" thickTop="1" thickBot="1" x14ac:dyDescent="0.3">
      <c r="B32" s="66">
        <v>26</v>
      </c>
      <c r="C32" s="94" t="s">
        <v>53</v>
      </c>
      <c r="D32" s="110">
        <f t="shared" si="0"/>
        <v>0.49851666666666666</v>
      </c>
      <c r="E32" s="101">
        <f t="shared" si="1"/>
        <v>3.8267999999999995</v>
      </c>
      <c r="F32" s="14">
        <v>0.3982</v>
      </c>
      <c r="G32" s="14">
        <v>0.61729999999999996</v>
      </c>
      <c r="H32" s="14">
        <v>0.4375</v>
      </c>
      <c r="I32" s="14">
        <v>0.47520000000000001</v>
      </c>
      <c r="J32" s="14">
        <v>0.45590000000000003</v>
      </c>
      <c r="K32" s="14">
        <v>0.46729999999999999</v>
      </c>
      <c r="L32" s="14">
        <v>0.46939999999999998</v>
      </c>
      <c r="M32" s="14">
        <v>0.50600000000000001</v>
      </c>
      <c r="N32" s="14">
        <v>0.4456</v>
      </c>
      <c r="O32" s="38"/>
      <c r="P32" s="55">
        <f t="shared" si="2"/>
        <v>0.47471111111111103</v>
      </c>
      <c r="Q32" s="38"/>
      <c r="R32" s="31">
        <f t="shared" si="3"/>
        <v>0.61729999999999996</v>
      </c>
      <c r="S32" s="21">
        <f t="shared" si="4"/>
        <v>0.50600000000000001</v>
      </c>
      <c r="T32" s="21">
        <f t="shared" si="5"/>
        <v>0.47520000000000001</v>
      </c>
      <c r="U32" s="21">
        <f t="shared" si="6"/>
        <v>0.46939999999999998</v>
      </c>
      <c r="V32" s="21">
        <f t="shared" si="7"/>
        <v>0.46729999999999999</v>
      </c>
      <c r="W32" s="21">
        <f t="shared" si="8"/>
        <v>0.45590000000000003</v>
      </c>
      <c r="X32" s="26">
        <f t="shared" si="9"/>
        <v>0.49851666666666666</v>
      </c>
    </row>
    <row r="33" spans="2:24" ht="16.5" thickTop="1" thickBot="1" x14ac:dyDescent="0.3">
      <c r="B33" s="66">
        <v>27</v>
      </c>
      <c r="C33" s="94" t="s">
        <v>48</v>
      </c>
      <c r="D33" s="110">
        <f t="shared" si="0"/>
        <v>0.49754999999999999</v>
      </c>
      <c r="E33" s="101">
        <f t="shared" si="1"/>
        <v>3.7777999999999996</v>
      </c>
      <c r="F33" s="14">
        <v>0.46300000000000002</v>
      </c>
      <c r="G33" s="14">
        <v>0.40899999999999997</v>
      </c>
      <c r="H33" s="14">
        <v>0.46360000000000001</v>
      </c>
      <c r="I33" s="14">
        <v>0.53010000000000002</v>
      </c>
      <c r="J33" s="14">
        <v>0.4899</v>
      </c>
      <c r="K33" s="14">
        <v>0.51359999999999995</v>
      </c>
      <c r="L33" s="14">
        <v>0.42649999999999999</v>
      </c>
      <c r="M33" s="14">
        <v>0.48209999999999997</v>
      </c>
      <c r="N33" s="14">
        <v>0.50600000000000001</v>
      </c>
      <c r="O33" s="38"/>
      <c r="P33" s="55">
        <f t="shared" si="2"/>
        <v>0.47597777777777772</v>
      </c>
      <c r="Q33" s="38"/>
      <c r="R33" s="31">
        <f t="shared" si="3"/>
        <v>0.53010000000000002</v>
      </c>
      <c r="S33" s="21">
        <f t="shared" si="4"/>
        <v>0.51359999999999995</v>
      </c>
      <c r="T33" s="21">
        <f t="shared" si="5"/>
        <v>0.50600000000000001</v>
      </c>
      <c r="U33" s="21">
        <f t="shared" si="6"/>
        <v>0.4899</v>
      </c>
      <c r="V33" s="21">
        <f t="shared" si="7"/>
        <v>0.48209999999999997</v>
      </c>
      <c r="W33" s="21">
        <f t="shared" si="8"/>
        <v>0.46360000000000001</v>
      </c>
      <c r="X33" s="26">
        <f t="shared" si="9"/>
        <v>0.49754999999999999</v>
      </c>
    </row>
    <row r="34" spans="2:24" ht="16.5" thickTop="1" thickBot="1" x14ac:dyDescent="0.3">
      <c r="B34" s="66">
        <v>28</v>
      </c>
      <c r="C34" s="94" t="s">
        <v>28</v>
      </c>
      <c r="D34" s="110">
        <f t="shared" si="0"/>
        <v>0.49359999999999998</v>
      </c>
      <c r="E34" s="101">
        <f t="shared" si="1"/>
        <v>3.3066</v>
      </c>
      <c r="F34" s="14">
        <v>0.51619999999999999</v>
      </c>
      <c r="G34" s="14">
        <v>0.47289999999999999</v>
      </c>
      <c r="H34" s="14">
        <v>0.49099999999999999</v>
      </c>
      <c r="I34" s="14">
        <v>0.42309999999999998</v>
      </c>
      <c r="J34" s="14">
        <v>0.4224</v>
      </c>
      <c r="K34" s="14"/>
      <c r="L34" s="14">
        <v>0.59109999999999996</v>
      </c>
      <c r="M34" s="14">
        <v>0.38990000000000002</v>
      </c>
      <c r="N34" s="14">
        <v>0.46729999999999999</v>
      </c>
      <c r="O34" s="38"/>
      <c r="P34" s="55">
        <f t="shared" si="2"/>
        <v>0.47173749999999998</v>
      </c>
      <c r="Q34" s="38"/>
      <c r="R34" s="31">
        <f t="shared" si="3"/>
        <v>0.59109999999999996</v>
      </c>
      <c r="S34" s="21">
        <f t="shared" si="4"/>
        <v>0.51619999999999999</v>
      </c>
      <c r="T34" s="21">
        <f t="shared" si="5"/>
        <v>0.49099999999999999</v>
      </c>
      <c r="U34" s="21">
        <f t="shared" si="6"/>
        <v>0.47289999999999999</v>
      </c>
      <c r="V34" s="21">
        <f t="shared" si="7"/>
        <v>0.46729999999999999</v>
      </c>
      <c r="W34" s="21">
        <f t="shared" si="8"/>
        <v>0.42309999999999998</v>
      </c>
      <c r="X34" s="26">
        <f t="shared" si="9"/>
        <v>0.49359999999999998</v>
      </c>
    </row>
    <row r="35" spans="2:24" ht="16.5" thickTop="1" thickBot="1" x14ac:dyDescent="0.3">
      <c r="B35" s="66">
        <v>29</v>
      </c>
      <c r="C35" s="94" t="s">
        <v>44</v>
      </c>
      <c r="D35" s="111">
        <f t="shared" si="0"/>
        <v>0.49081666666666668</v>
      </c>
      <c r="E35" s="101">
        <f t="shared" si="1"/>
        <v>3.7241</v>
      </c>
      <c r="F35" s="14">
        <v>0.47220000000000001</v>
      </c>
      <c r="G35" s="14">
        <v>0.44130000000000003</v>
      </c>
      <c r="H35" s="14">
        <v>0.44409999999999999</v>
      </c>
      <c r="I35" s="14">
        <v>0.48609999999999998</v>
      </c>
      <c r="J35" s="14">
        <v>0.44269999999999998</v>
      </c>
      <c r="K35" s="14">
        <v>0.53400000000000003</v>
      </c>
      <c r="L35" s="14">
        <v>0.39179999999999998</v>
      </c>
      <c r="M35" s="14">
        <v>0.51190000000000002</v>
      </c>
      <c r="N35" s="14">
        <v>0.49659999999999999</v>
      </c>
      <c r="O35" s="38"/>
      <c r="P35" s="55">
        <f t="shared" si="2"/>
        <v>0.46896666666666664</v>
      </c>
      <c r="Q35" s="40"/>
      <c r="R35" s="51">
        <f t="shared" si="3"/>
        <v>0.53400000000000003</v>
      </c>
      <c r="S35" s="51">
        <f t="shared" si="4"/>
        <v>0.51190000000000002</v>
      </c>
      <c r="T35" s="51">
        <f t="shared" si="5"/>
        <v>0.49659999999999999</v>
      </c>
      <c r="U35" s="51">
        <f t="shared" si="6"/>
        <v>0.48609999999999998</v>
      </c>
      <c r="V35" s="51">
        <f t="shared" si="7"/>
        <v>0.47220000000000001</v>
      </c>
      <c r="W35" s="51">
        <f t="shared" si="8"/>
        <v>0.44409999999999999</v>
      </c>
      <c r="X35" s="26">
        <f t="shared" si="9"/>
        <v>0.49081666666666668</v>
      </c>
    </row>
    <row r="36" spans="2:24" ht="16.5" thickTop="1" thickBot="1" x14ac:dyDescent="0.3">
      <c r="B36" s="66"/>
      <c r="C36" s="94" t="s">
        <v>45</v>
      </c>
      <c r="D36" s="111">
        <f t="shared" si="0"/>
        <v>0.49081666666666668</v>
      </c>
      <c r="E36" s="101">
        <f t="shared" si="1"/>
        <v>3.7241</v>
      </c>
      <c r="F36" s="14">
        <v>0.47220000000000001</v>
      </c>
      <c r="G36" s="14">
        <v>0.44130000000000003</v>
      </c>
      <c r="H36" s="14">
        <v>0.44409999999999999</v>
      </c>
      <c r="I36" s="14">
        <v>0.48609999999999998</v>
      </c>
      <c r="J36" s="14">
        <v>0.44269999999999998</v>
      </c>
      <c r="K36" s="14">
        <v>0.53400000000000003</v>
      </c>
      <c r="L36" s="14">
        <v>0.39179999999999998</v>
      </c>
      <c r="M36" s="14">
        <v>0.51190000000000002</v>
      </c>
      <c r="N36" s="14">
        <v>0.49659999999999999</v>
      </c>
      <c r="O36" s="38"/>
      <c r="P36" s="55">
        <f t="shared" si="2"/>
        <v>0.46896666666666664</v>
      </c>
      <c r="Q36" s="40"/>
      <c r="R36" s="51">
        <f t="shared" si="3"/>
        <v>0.53400000000000003</v>
      </c>
      <c r="S36" s="51">
        <f t="shared" si="4"/>
        <v>0.51190000000000002</v>
      </c>
      <c r="T36" s="51">
        <f t="shared" si="5"/>
        <v>0.49659999999999999</v>
      </c>
      <c r="U36" s="51">
        <f t="shared" si="6"/>
        <v>0.48609999999999998</v>
      </c>
      <c r="V36" s="51">
        <f t="shared" si="7"/>
        <v>0.47220000000000001</v>
      </c>
      <c r="W36" s="51">
        <f t="shared" si="8"/>
        <v>0.44409999999999999</v>
      </c>
      <c r="X36" s="26">
        <f t="shared" si="9"/>
        <v>0.49081666666666668</v>
      </c>
    </row>
    <row r="37" spans="2:24" ht="16.5" thickTop="1" thickBot="1" x14ac:dyDescent="0.3">
      <c r="B37" s="66">
        <v>31</v>
      </c>
      <c r="C37" s="95" t="s">
        <v>31</v>
      </c>
      <c r="D37" s="111">
        <f t="shared" si="0"/>
        <v>0.49064999999999998</v>
      </c>
      <c r="E37" s="102">
        <f t="shared" si="1"/>
        <v>3.3176000000000001</v>
      </c>
      <c r="F37" s="14">
        <v>0.51390000000000002</v>
      </c>
      <c r="G37" s="14"/>
      <c r="H37" s="14">
        <v>0.4798</v>
      </c>
      <c r="I37" s="14">
        <v>0.44309999999999999</v>
      </c>
      <c r="J37" s="14">
        <v>0.45829999999999999</v>
      </c>
      <c r="K37" s="14">
        <v>0.497</v>
      </c>
      <c r="L37" s="14">
        <v>0.38979999999999998</v>
      </c>
      <c r="M37" s="14">
        <v>0.53569999999999995</v>
      </c>
      <c r="N37" s="14">
        <v>0.4592</v>
      </c>
      <c r="O37" s="61"/>
      <c r="P37" s="55">
        <f t="shared" si="2"/>
        <v>0.47210000000000002</v>
      </c>
      <c r="Q37" s="40"/>
      <c r="R37" s="51">
        <f t="shared" si="3"/>
        <v>0.53569999999999995</v>
      </c>
      <c r="S37" s="51">
        <f t="shared" si="4"/>
        <v>0.51390000000000002</v>
      </c>
      <c r="T37" s="51">
        <f t="shared" si="5"/>
        <v>0.497</v>
      </c>
      <c r="U37" s="51">
        <f t="shared" si="6"/>
        <v>0.4798</v>
      </c>
      <c r="V37" s="51">
        <f t="shared" si="7"/>
        <v>0.4592</v>
      </c>
      <c r="W37" s="51">
        <f t="shared" si="8"/>
        <v>0.45829999999999999</v>
      </c>
      <c r="X37" s="26">
        <f t="shared" si="9"/>
        <v>0.49064999999999998</v>
      </c>
    </row>
    <row r="38" spans="2:24" ht="16.5" thickTop="1" thickBot="1" x14ac:dyDescent="0.3">
      <c r="B38" s="66">
        <v>32</v>
      </c>
      <c r="C38" s="94" t="s">
        <v>51</v>
      </c>
      <c r="D38" s="111">
        <f t="shared" si="0"/>
        <v>0.48025000000000001</v>
      </c>
      <c r="E38" s="101">
        <f t="shared" si="1"/>
        <v>2.3917000000000002</v>
      </c>
      <c r="F38" s="14">
        <v>0.41199999999999998</v>
      </c>
      <c r="G38" s="14">
        <v>0.40600000000000003</v>
      </c>
      <c r="H38" s="14"/>
      <c r="I38" s="14"/>
      <c r="J38" s="14">
        <v>0.57730000000000004</v>
      </c>
      <c r="K38" s="14">
        <v>0.46600000000000003</v>
      </c>
      <c r="L38" s="14">
        <v>0.53039999999999998</v>
      </c>
      <c r="M38" s="14"/>
      <c r="N38" s="14">
        <v>0.48980000000000001</v>
      </c>
      <c r="O38" s="38"/>
      <c r="P38" s="55">
        <f t="shared" si="2"/>
        <v>0.48025000000000001</v>
      </c>
      <c r="Q38" s="40"/>
      <c r="R38" s="51">
        <f t="shared" si="3"/>
        <v>0.57730000000000004</v>
      </c>
      <c r="S38" s="51">
        <f t="shared" si="4"/>
        <v>0.53039999999999998</v>
      </c>
      <c r="T38" s="51">
        <f t="shared" si="5"/>
        <v>0.48980000000000001</v>
      </c>
      <c r="U38" s="51">
        <f t="shared" si="6"/>
        <v>0.46600000000000003</v>
      </c>
      <c r="V38" s="51">
        <f t="shared" si="7"/>
        <v>0.41199999999999998</v>
      </c>
      <c r="W38" s="51">
        <f t="shared" si="8"/>
        <v>0.40600000000000003</v>
      </c>
      <c r="X38" s="26">
        <f t="shared" si="9"/>
        <v>0.48025000000000001</v>
      </c>
    </row>
    <row r="39" spans="2:24" ht="16.5" thickTop="1" thickBot="1" x14ac:dyDescent="0.3">
      <c r="B39" s="66">
        <v>33</v>
      </c>
      <c r="C39" s="94" t="s">
        <v>59</v>
      </c>
      <c r="D39" s="111">
        <f t="shared" si="0"/>
        <v>0.47815000000000002</v>
      </c>
      <c r="E39" s="101">
        <f t="shared" si="1"/>
        <v>2.3791000000000002</v>
      </c>
      <c r="F39" s="14"/>
      <c r="G39" s="14">
        <v>0.40600000000000003</v>
      </c>
      <c r="H39" s="14"/>
      <c r="I39" s="14">
        <v>0.34160000000000001</v>
      </c>
      <c r="J39" s="14">
        <v>0.57730000000000004</v>
      </c>
      <c r="K39" s="14"/>
      <c r="L39" s="14">
        <v>0.53039999999999998</v>
      </c>
      <c r="M39" s="14">
        <v>0.52380000000000004</v>
      </c>
      <c r="N39" s="14">
        <v>0.48980000000000001</v>
      </c>
      <c r="O39" s="38"/>
      <c r="P39" s="55">
        <f t="shared" si="2"/>
        <v>0.47815000000000002</v>
      </c>
      <c r="Q39" s="40"/>
      <c r="R39" s="51">
        <f t="shared" si="3"/>
        <v>0.57730000000000004</v>
      </c>
      <c r="S39" s="51">
        <f t="shared" si="4"/>
        <v>0.53039999999999998</v>
      </c>
      <c r="T39" s="51">
        <f t="shared" si="5"/>
        <v>0.52380000000000004</v>
      </c>
      <c r="U39" s="51">
        <f t="shared" si="6"/>
        <v>0.48980000000000001</v>
      </c>
      <c r="V39" s="51">
        <f t="shared" si="7"/>
        <v>0.40600000000000003</v>
      </c>
      <c r="W39" s="51">
        <f t="shared" si="8"/>
        <v>0.34160000000000001</v>
      </c>
      <c r="X39" s="26">
        <f t="shared" si="9"/>
        <v>0.47815000000000002</v>
      </c>
    </row>
    <row r="40" spans="2:24" ht="16.5" thickTop="1" thickBot="1" x14ac:dyDescent="0.3">
      <c r="B40" s="66">
        <v>34</v>
      </c>
      <c r="C40" s="94" t="s">
        <v>52</v>
      </c>
      <c r="D40" s="111">
        <f t="shared" si="0"/>
        <v>0.46989999999999998</v>
      </c>
      <c r="E40" s="101">
        <f t="shared" si="1"/>
        <v>3.2094999999999994</v>
      </c>
      <c r="F40" s="14">
        <v>0.3982</v>
      </c>
      <c r="G40" s="14"/>
      <c r="H40" s="14">
        <v>0.4375</v>
      </c>
      <c r="I40" s="14">
        <v>0.47520000000000001</v>
      </c>
      <c r="J40" s="14">
        <v>0.45590000000000003</v>
      </c>
      <c r="K40" s="14">
        <v>0.46729999999999999</v>
      </c>
      <c r="L40" s="14">
        <v>0.46939999999999998</v>
      </c>
      <c r="M40" s="14">
        <v>0.50600000000000001</v>
      </c>
      <c r="N40" s="14">
        <v>0.4456</v>
      </c>
      <c r="O40" s="38"/>
      <c r="P40" s="55">
        <f t="shared" si="2"/>
        <v>0.45688749999999989</v>
      </c>
      <c r="Q40" s="40"/>
      <c r="R40" s="51">
        <f t="shared" si="3"/>
        <v>0.50600000000000001</v>
      </c>
      <c r="S40" s="51">
        <f t="shared" si="4"/>
        <v>0.47520000000000001</v>
      </c>
      <c r="T40" s="51">
        <f t="shared" si="5"/>
        <v>0.46939999999999998</v>
      </c>
      <c r="U40" s="51">
        <f t="shared" si="6"/>
        <v>0.46729999999999999</v>
      </c>
      <c r="V40" s="51">
        <f t="shared" si="7"/>
        <v>0.45590000000000003</v>
      </c>
      <c r="W40" s="51">
        <f t="shared" si="8"/>
        <v>0.4456</v>
      </c>
      <c r="X40" s="26">
        <f t="shared" si="9"/>
        <v>0.46989999999999998</v>
      </c>
    </row>
    <row r="41" spans="2:24" ht="16.5" thickTop="1" thickBot="1" x14ac:dyDescent="0.3">
      <c r="B41" s="66">
        <v>35</v>
      </c>
      <c r="C41" s="94" t="s">
        <v>62</v>
      </c>
      <c r="D41" s="111">
        <f t="shared" si="0"/>
        <v>0.46654000000000001</v>
      </c>
      <c r="E41" s="101">
        <f t="shared" si="1"/>
        <v>1.8394999999999999</v>
      </c>
      <c r="F41" s="14"/>
      <c r="G41" s="14"/>
      <c r="H41" s="14">
        <v>0.37859999999999999</v>
      </c>
      <c r="I41" s="14"/>
      <c r="J41" s="14">
        <v>0.50060000000000004</v>
      </c>
      <c r="K41" s="14"/>
      <c r="L41" s="14">
        <v>0.47820000000000001</v>
      </c>
      <c r="M41" s="14">
        <v>0.48209999999999997</v>
      </c>
      <c r="N41" s="14">
        <v>0.49320000000000003</v>
      </c>
      <c r="O41" s="38"/>
      <c r="P41" s="55">
        <f t="shared" si="2"/>
        <v>0.46654000000000001</v>
      </c>
      <c r="Q41" s="40"/>
      <c r="R41" s="51">
        <f t="shared" si="3"/>
        <v>0.50060000000000004</v>
      </c>
      <c r="S41" s="51">
        <f t="shared" si="4"/>
        <v>0.49320000000000003</v>
      </c>
      <c r="T41" s="51">
        <f t="shared" si="5"/>
        <v>0.48209999999999997</v>
      </c>
      <c r="U41" s="51">
        <f t="shared" si="6"/>
        <v>0.47820000000000001</v>
      </c>
      <c r="V41" s="51">
        <f t="shared" si="7"/>
        <v>0.37859999999999999</v>
      </c>
      <c r="W41" s="51" t="e">
        <f t="shared" si="8"/>
        <v>#NUM!</v>
      </c>
      <c r="X41" s="26">
        <f t="shared" si="9"/>
        <v>0.46654000000000001</v>
      </c>
    </row>
    <row r="42" spans="2:24" ht="16.5" thickTop="1" thickBot="1" x14ac:dyDescent="0.3">
      <c r="B42" s="66">
        <v>36</v>
      </c>
      <c r="C42" s="94" t="s">
        <v>38</v>
      </c>
      <c r="D42" s="111">
        <f t="shared" si="0"/>
        <v>0.45434999999999998</v>
      </c>
      <c r="E42" s="101">
        <f t="shared" si="1"/>
        <v>1.8173999999999999</v>
      </c>
      <c r="F42" s="14">
        <v>0.5</v>
      </c>
      <c r="G42" s="14"/>
      <c r="H42" s="14">
        <v>0.40110000000000001</v>
      </c>
      <c r="I42" s="14">
        <v>0.51529999999999998</v>
      </c>
      <c r="J42" s="14">
        <v>0.40100000000000002</v>
      </c>
      <c r="K42" s="14"/>
      <c r="L42" s="14"/>
      <c r="M42" s="14"/>
      <c r="N42" s="14"/>
      <c r="O42" s="38"/>
      <c r="P42" s="55">
        <f t="shared" si="2"/>
        <v>0.45434999999999998</v>
      </c>
      <c r="Q42" s="40"/>
      <c r="R42" s="51">
        <f t="shared" si="3"/>
        <v>0.51529999999999998</v>
      </c>
      <c r="S42" s="51">
        <f t="shared" si="4"/>
        <v>0.5</v>
      </c>
      <c r="T42" s="51">
        <f t="shared" si="5"/>
        <v>0.40110000000000001</v>
      </c>
      <c r="U42" s="51">
        <f t="shared" si="6"/>
        <v>0.40100000000000002</v>
      </c>
      <c r="V42" s="51" t="e">
        <f t="shared" si="7"/>
        <v>#NUM!</v>
      </c>
      <c r="W42" s="51" t="e">
        <f t="shared" si="8"/>
        <v>#NUM!</v>
      </c>
      <c r="X42" s="26">
        <f t="shared" si="9"/>
        <v>0.45434999999999998</v>
      </c>
    </row>
    <row r="43" spans="2:24" ht="16.5" thickTop="1" thickBot="1" x14ac:dyDescent="0.3">
      <c r="B43" s="66"/>
      <c r="C43" s="96" t="s">
        <v>39</v>
      </c>
      <c r="D43" s="111">
        <f t="shared" si="0"/>
        <v>0.45434999999999998</v>
      </c>
      <c r="E43" s="101">
        <f t="shared" si="1"/>
        <v>1.8173999999999999</v>
      </c>
      <c r="F43" s="79">
        <v>0.5</v>
      </c>
      <c r="G43" s="14"/>
      <c r="H43" s="14">
        <v>0.40110000000000001</v>
      </c>
      <c r="I43" s="14">
        <v>0.51529999999999998</v>
      </c>
      <c r="J43" s="14">
        <v>0.40100000000000002</v>
      </c>
      <c r="K43" s="14"/>
      <c r="L43" s="14"/>
      <c r="M43" s="14"/>
      <c r="N43" s="14"/>
      <c r="O43" s="38"/>
      <c r="P43" s="55">
        <f t="shared" si="2"/>
        <v>0.45434999999999998</v>
      </c>
      <c r="Q43" s="40"/>
      <c r="R43" s="51">
        <f t="shared" si="3"/>
        <v>0.51529999999999998</v>
      </c>
      <c r="S43" s="51">
        <f t="shared" si="4"/>
        <v>0.5</v>
      </c>
      <c r="T43" s="51">
        <f t="shared" si="5"/>
        <v>0.40110000000000001</v>
      </c>
      <c r="U43" s="51">
        <f t="shared" si="6"/>
        <v>0.40100000000000002</v>
      </c>
      <c r="V43" s="51" t="e">
        <f t="shared" si="7"/>
        <v>#NUM!</v>
      </c>
      <c r="W43" s="51" t="e">
        <f t="shared" si="8"/>
        <v>#NUM!</v>
      </c>
      <c r="X43" s="26">
        <f t="shared" si="9"/>
        <v>0.45434999999999998</v>
      </c>
    </row>
    <row r="44" spans="2:24" ht="16.5" thickTop="1" thickBot="1" x14ac:dyDescent="0.3">
      <c r="B44" s="66">
        <v>38</v>
      </c>
      <c r="C44" s="94" t="s">
        <v>54</v>
      </c>
      <c r="D44" s="111">
        <f t="shared" si="0"/>
        <v>0.45196666666666668</v>
      </c>
      <c r="E44" s="101">
        <f t="shared" si="1"/>
        <v>3.0442000000000005</v>
      </c>
      <c r="F44" s="77">
        <v>0.35420000000000001</v>
      </c>
      <c r="G44" s="14">
        <v>0.45950000000000002</v>
      </c>
      <c r="H44" s="14">
        <v>0.4279</v>
      </c>
      <c r="I44" s="14">
        <v>0.46300000000000002</v>
      </c>
      <c r="J44" s="14">
        <v>0.35570000000000002</v>
      </c>
      <c r="K44" s="14">
        <v>0.46429999999999999</v>
      </c>
      <c r="L44" s="14">
        <v>0.51959999999999995</v>
      </c>
      <c r="M44" s="14"/>
      <c r="N44" s="14">
        <v>0.3775</v>
      </c>
      <c r="O44" s="39"/>
      <c r="P44" s="55">
        <f t="shared" si="2"/>
        <v>0.42771250000000005</v>
      </c>
      <c r="Q44" s="40"/>
      <c r="R44" s="51">
        <f t="shared" si="3"/>
        <v>0.51959999999999995</v>
      </c>
      <c r="S44" s="51">
        <f t="shared" si="4"/>
        <v>0.46429999999999999</v>
      </c>
      <c r="T44" s="51">
        <f t="shared" si="5"/>
        <v>0.46300000000000002</v>
      </c>
      <c r="U44" s="51">
        <f t="shared" si="6"/>
        <v>0.45950000000000002</v>
      </c>
      <c r="V44" s="51">
        <f t="shared" si="7"/>
        <v>0.4279</v>
      </c>
      <c r="W44" s="51">
        <f t="shared" si="8"/>
        <v>0.3775</v>
      </c>
      <c r="X44" s="26">
        <f t="shared" si="9"/>
        <v>0.45196666666666668</v>
      </c>
    </row>
    <row r="45" spans="2:24" ht="16.5" thickTop="1" thickBot="1" x14ac:dyDescent="0.3">
      <c r="B45" s="66"/>
      <c r="C45" s="94" t="s">
        <v>55</v>
      </c>
      <c r="D45" s="111">
        <f t="shared" si="0"/>
        <v>0.45196666666666668</v>
      </c>
      <c r="E45" s="101">
        <f t="shared" si="1"/>
        <v>3.0442000000000005</v>
      </c>
      <c r="F45" s="14">
        <v>0.35420000000000001</v>
      </c>
      <c r="G45" s="14">
        <v>0.45950000000000002</v>
      </c>
      <c r="H45" s="14">
        <v>0.4279</v>
      </c>
      <c r="I45" s="14">
        <v>0.46300000000000002</v>
      </c>
      <c r="J45" s="14">
        <v>0.35570000000000002</v>
      </c>
      <c r="K45" s="14">
        <v>0.46429999999999999</v>
      </c>
      <c r="L45" s="14">
        <v>0.51959999999999995</v>
      </c>
      <c r="M45" s="14"/>
      <c r="N45" s="14">
        <v>0.3775</v>
      </c>
      <c r="O45" s="38"/>
      <c r="P45" s="55">
        <f t="shared" si="2"/>
        <v>0.42771250000000005</v>
      </c>
      <c r="Q45" s="40"/>
      <c r="R45" s="51">
        <f t="shared" si="3"/>
        <v>0.51959999999999995</v>
      </c>
      <c r="S45" s="51">
        <f t="shared" si="4"/>
        <v>0.46429999999999999</v>
      </c>
      <c r="T45" s="51">
        <f t="shared" si="5"/>
        <v>0.46300000000000002</v>
      </c>
      <c r="U45" s="51">
        <f t="shared" si="6"/>
        <v>0.45950000000000002</v>
      </c>
      <c r="V45" s="51">
        <f t="shared" si="7"/>
        <v>0.4279</v>
      </c>
      <c r="W45" s="51">
        <f t="shared" si="8"/>
        <v>0.3775</v>
      </c>
      <c r="X45" s="26">
        <f t="shared" si="9"/>
        <v>0.45196666666666668</v>
      </c>
    </row>
    <row r="46" spans="2:24" ht="16.5" thickTop="1" thickBot="1" x14ac:dyDescent="0.3">
      <c r="B46" s="66">
        <v>40</v>
      </c>
      <c r="C46" s="94" t="s">
        <v>61</v>
      </c>
      <c r="D46" s="111">
        <f t="shared" si="0"/>
        <v>0.45130000000000003</v>
      </c>
      <c r="E46" s="101">
        <f t="shared" si="1"/>
        <v>0.86070000000000002</v>
      </c>
      <c r="F46" s="14"/>
      <c r="G46" s="14"/>
      <c r="H46" s="14">
        <v>0.37859999999999999</v>
      </c>
      <c r="I46" s="14"/>
      <c r="J46" s="14"/>
      <c r="K46" s="14"/>
      <c r="L46" s="14"/>
      <c r="M46" s="14">
        <v>0.48209999999999997</v>
      </c>
      <c r="N46" s="14">
        <v>0.49320000000000003</v>
      </c>
      <c r="O46" s="38"/>
      <c r="P46" s="55">
        <f t="shared" si="2"/>
        <v>0.45130000000000003</v>
      </c>
      <c r="Q46" s="40"/>
      <c r="R46" s="51">
        <f t="shared" si="3"/>
        <v>0.49320000000000003</v>
      </c>
      <c r="S46" s="51">
        <f t="shared" si="4"/>
        <v>0.48209999999999997</v>
      </c>
      <c r="T46" s="51">
        <f t="shared" si="5"/>
        <v>0.37859999999999999</v>
      </c>
      <c r="U46" s="51" t="e">
        <f t="shared" si="6"/>
        <v>#NUM!</v>
      </c>
      <c r="V46" s="51" t="e">
        <f t="shared" si="7"/>
        <v>#NUM!</v>
      </c>
      <c r="W46" s="51" t="e">
        <f t="shared" si="8"/>
        <v>#NUM!</v>
      </c>
      <c r="X46" s="57">
        <f t="shared" si="9"/>
        <v>0.45130000000000003</v>
      </c>
    </row>
    <row r="47" spans="2:24" ht="16.5" thickTop="1" thickBot="1" x14ac:dyDescent="0.3">
      <c r="B47" s="66">
        <v>41</v>
      </c>
      <c r="C47" s="94" t="s">
        <v>50</v>
      </c>
      <c r="D47" s="111">
        <f t="shared" si="0"/>
        <v>0.43584999999999996</v>
      </c>
      <c r="E47" s="101">
        <f t="shared" si="1"/>
        <v>1.7434000000000001</v>
      </c>
      <c r="F47" s="14">
        <v>0.41199999999999998</v>
      </c>
      <c r="G47" s="14"/>
      <c r="H47" s="14"/>
      <c r="I47" s="14">
        <v>0.34160000000000001</v>
      </c>
      <c r="J47" s="14"/>
      <c r="K47" s="14">
        <v>0.46600000000000003</v>
      </c>
      <c r="L47" s="14"/>
      <c r="M47" s="14">
        <v>0.52380000000000004</v>
      </c>
      <c r="N47" s="14"/>
      <c r="O47" s="38"/>
      <c r="P47" s="55">
        <f t="shared" si="2"/>
        <v>0.43585000000000002</v>
      </c>
      <c r="Q47" s="40"/>
      <c r="R47" s="51">
        <f t="shared" si="3"/>
        <v>0.52380000000000004</v>
      </c>
      <c r="S47" s="51">
        <f t="shared" si="4"/>
        <v>0.46600000000000003</v>
      </c>
      <c r="T47" s="51">
        <f t="shared" si="5"/>
        <v>0.41199999999999998</v>
      </c>
      <c r="U47" s="51">
        <f t="shared" si="6"/>
        <v>0.34160000000000001</v>
      </c>
      <c r="V47" s="51" t="e">
        <f t="shared" si="7"/>
        <v>#NUM!</v>
      </c>
      <c r="W47" s="51" t="e">
        <f t="shared" si="8"/>
        <v>#NUM!</v>
      </c>
      <c r="X47" s="57">
        <f t="shared" si="9"/>
        <v>0.43584999999999996</v>
      </c>
    </row>
    <row r="48" spans="2:24" ht="16.5" thickTop="1" thickBot="1" x14ac:dyDescent="0.3">
      <c r="B48" s="66">
        <v>42</v>
      </c>
      <c r="C48" s="95" t="s">
        <v>34</v>
      </c>
      <c r="D48" s="111">
        <f t="shared" si="0"/>
        <v>0.40831999999999996</v>
      </c>
      <c r="E48" s="102">
        <f t="shared" si="1"/>
        <v>2.0416000000000003</v>
      </c>
      <c r="F48" s="14">
        <v>0.50229999999999997</v>
      </c>
      <c r="G48" s="14">
        <v>0.41839999999999999</v>
      </c>
      <c r="H48" s="14">
        <v>0.4259</v>
      </c>
      <c r="I48" s="14">
        <v>0.31740000000000002</v>
      </c>
      <c r="J48" s="14"/>
      <c r="K48" s="14">
        <v>0.37759999999999999</v>
      </c>
      <c r="L48" s="14"/>
      <c r="M48" s="14"/>
      <c r="N48" s="14"/>
      <c r="O48" s="38"/>
      <c r="P48" s="55">
        <f t="shared" si="2"/>
        <v>0.40832000000000007</v>
      </c>
      <c r="Q48" s="40"/>
      <c r="R48" s="51">
        <f t="shared" si="3"/>
        <v>0.50229999999999997</v>
      </c>
      <c r="S48" s="51">
        <f t="shared" si="4"/>
        <v>0.4259</v>
      </c>
      <c r="T48" s="51">
        <f t="shared" si="5"/>
        <v>0.41839999999999999</v>
      </c>
      <c r="U48" s="51">
        <f t="shared" si="6"/>
        <v>0.37759999999999999</v>
      </c>
      <c r="V48" s="51">
        <f t="shared" si="7"/>
        <v>0.31740000000000002</v>
      </c>
      <c r="W48" s="51" t="e">
        <f t="shared" si="8"/>
        <v>#NUM!</v>
      </c>
      <c r="X48" s="57">
        <f t="shared" si="9"/>
        <v>0.40831999999999996</v>
      </c>
    </row>
    <row r="49" spans="2:25" ht="16.5" thickTop="1" thickBot="1" x14ac:dyDescent="0.3">
      <c r="B49" s="66"/>
      <c r="C49" s="94" t="s">
        <v>35</v>
      </c>
      <c r="D49" s="111">
        <f t="shared" si="0"/>
        <v>0.40831999999999996</v>
      </c>
      <c r="E49" s="101">
        <f t="shared" si="1"/>
        <v>2.0416000000000003</v>
      </c>
      <c r="F49" s="77">
        <v>0.50229999999999997</v>
      </c>
      <c r="G49" s="28">
        <v>0.41839999999999999</v>
      </c>
      <c r="H49" s="28">
        <v>0.4259</v>
      </c>
      <c r="I49" s="28">
        <v>0.31740000000000002</v>
      </c>
      <c r="J49" s="28"/>
      <c r="K49" s="83">
        <v>0.37759999999999999</v>
      </c>
      <c r="L49" s="28"/>
      <c r="M49" s="28"/>
      <c r="N49" s="28"/>
      <c r="O49" s="38"/>
      <c r="P49" s="55">
        <f t="shared" si="2"/>
        <v>0.40832000000000007</v>
      </c>
      <c r="Q49" s="40"/>
      <c r="R49" s="51">
        <f t="shared" si="3"/>
        <v>0.50229999999999997</v>
      </c>
      <c r="S49" s="51">
        <f t="shared" si="4"/>
        <v>0.4259</v>
      </c>
      <c r="T49" s="51">
        <f t="shared" si="5"/>
        <v>0.41839999999999999</v>
      </c>
      <c r="U49" s="51">
        <f t="shared" si="6"/>
        <v>0.37759999999999999</v>
      </c>
      <c r="V49" s="51">
        <f t="shared" si="7"/>
        <v>0.31740000000000002</v>
      </c>
      <c r="W49" s="51" t="e">
        <f t="shared" si="8"/>
        <v>#NUM!</v>
      </c>
      <c r="X49" s="57">
        <f t="shared" si="9"/>
        <v>0.40831999999999996</v>
      </c>
      <c r="Y49" s="60"/>
    </row>
    <row r="50" spans="2:25" ht="15.75" thickTop="1" x14ac:dyDescent="0.25">
      <c r="C50" s="30"/>
      <c r="D50" s="112"/>
      <c r="E50" s="103"/>
      <c r="F50" s="27"/>
      <c r="G50" s="27"/>
      <c r="H50" s="27"/>
      <c r="I50" s="27"/>
      <c r="J50" s="27"/>
      <c r="K50" s="80"/>
      <c r="L50" s="71"/>
      <c r="M50" s="71"/>
      <c r="N50" s="81"/>
      <c r="O50" s="41"/>
      <c r="P50" s="55"/>
      <c r="Q50" s="41"/>
      <c r="R50" s="22"/>
    </row>
    <row r="51" spans="2:25" x14ac:dyDescent="0.25">
      <c r="C51" s="97" t="s">
        <v>3</v>
      </c>
      <c r="D51" s="113"/>
      <c r="E51" s="104"/>
      <c r="F51" s="1"/>
      <c r="K51" s="2"/>
      <c r="L51" s="67"/>
      <c r="N51" s="13"/>
      <c r="O51" s="41"/>
      <c r="P51" s="55"/>
      <c r="Q51" s="41"/>
      <c r="R51" s="22"/>
    </row>
    <row r="52" spans="2:25" ht="15.75" thickBot="1" x14ac:dyDescent="0.3">
      <c r="C52" s="98"/>
      <c r="D52" s="114"/>
      <c r="E52" s="105"/>
      <c r="F52" s="1"/>
      <c r="K52" s="2"/>
      <c r="L52" s="67"/>
      <c r="N52" s="13"/>
      <c r="O52" s="41"/>
      <c r="P52" s="55"/>
      <c r="Q52" s="41"/>
      <c r="R52" s="22"/>
    </row>
    <row r="53" spans="2:25" ht="16.5" thickTop="1" thickBot="1" x14ac:dyDescent="0.3">
      <c r="B53" s="66">
        <v>1</v>
      </c>
      <c r="C53" s="94" t="s">
        <v>60</v>
      </c>
      <c r="D53" s="111">
        <f t="shared" ref="D53:D59" si="10">X53</f>
        <v>0.57869999999999999</v>
      </c>
      <c r="E53" s="101">
        <f t="shared" ref="E53:E60" si="11">SUM(F53:M53)</f>
        <v>0.57869999999999999</v>
      </c>
      <c r="F53" s="28"/>
      <c r="G53" s="29"/>
      <c r="H53" s="28">
        <v>0.57869999999999999</v>
      </c>
      <c r="I53" s="29"/>
      <c r="J53" s="28"/>
      <c r="K53" s="29"/>
      <c r="L53" s="28"/>
      <c r="M53" s="29"/>
      <c r="N53" s="14"/>
      <c r="O53" s="38"/>
      <c r="P53" s="55">
        <f t="shared" ref="P53:P59" si="12">AVERAGE(F53:N53)</f>
        <v>0.57869999999999999</v>
      </c>
      <c r="Q53" s="38"/>
      <c r="R53" s="31">
        <f t="shared" ref="R53:R59" si="13">LARGE($F53:$N53,1)</f>
        <v>0.57869999999999999</v>
      </c>
      <c r="S53" s="21" t="e">
        <f t="shared" ref="S53:S59" si="14">LARGE($F53:$N53,2)</f>
        <v>#NUM!</v>
      </c>
      <c r="T53" s="21" t="e">
        <f t="shared" ref="T53:T59" si="15">LARGE($F53:$N53,3)</f>
        <v>#NUM!</v>
      </c>
      <c r="U53" s="21" t="e">
        <f t="shared" ref="U53:U59" si="16">LARGE($F53:$N53,4)</f>
        <v>#NUM!</v>
      </c>
      <c r="V53" s="21" t="e">
        <f t="shared" ref="V53:V59" si="17">LARGE($F53:$N53,5)</f>
        <v>#NUM!</v>
      </c>
      <c r="W53" s="21" t="e">
        <f t="shared" ref="W53:W59" si="18">LARGE($F53:$N53,6)</f>
        <v>#NUM!</v>
      </c>
      <c r="X53" s="26">
        <f t="shared" ref="X53:X59" si="19">AVERAGEIF(R53:W53,"&gt;0")</f>
        <v>0.57869999999999999</v>
      </c>
    </row>
    <row r="54" spans="2:25" ht="16.5" thickTop="1" thickBot="1" x14ac:dyDescent="0.3">
      <c r="B54" s="66">
        <v>2</v>
      </c>
      <c r="C54" s="94" t="s">
        <v>65</v>
      </c>
      <c r="D54" s="111">
        <f t="shared" si="10"/>
        <v>0.54979999999999996</v>
      </c>
      <c r="E54" s="101">
        <f t="shared" si="11"/>
        <v>0.54979999999999996</v>
      </c>
      <c r="F54" s="28"/>
      <c r="G54" s="29"/>
      <c r="H54" s="28"/>
      <c r="I54" s="29"/>
      <c r="J54" s="28">
        <v>0.54979999999999996</v>
      </c>
      <c r="K54" s="29"/>
      <c r="L54" s="28"/>
      <c r="M54" s="29"/>
      <c r="N54" s="14"/>
      <c r="O54" s="38"/>
      <c r="P54" s="55">
        <f t="shared" si="12"/>
        <v>0.54979999999999996</v>
      </c>
      <c r="Q54" s="38"/>
      <c r="R54" s="31">
        <f t="shared" si="13"/>
        <v>0.54979999999999996</v>
      </c>
      <c r="S54" s="21" t="e">
        <f t="shared" si="14"/>
        <v>#NUM!</v>
      </c>
      <c r="T54" s="21" t="e">
        <f t="shared" si="15"/>
        <v>#NUM!</v>
      </c>
      <c r="U54" s="21" t="e">
        <f t="shared" si="16"/>
        <v>#NUM!</v>
      </c>
      <c r="V54" s="21" t="e">
        <f t="shared" si="17"/>
        <v>#NUM!</v>
      </c>
      <c r="W54" s="21" t="e">
        <f t="shared" si="18"/>
        <v>#NUM!</v>
      </c>
      <c r="X54" s="26">
        <f t="shared" si="19"/>
        <v>0.54979999999999996</v>
      </c>
    </row>
    <row r="55" spans="2:25" ht="16.5" thickTop="1" thickBot="1" x14ac:dyDescent="0.3">
      <c r="B55" s="66">
        <v>3</v>
      </c>
      <c r="C55" s="94" t="s">
        <v>23</v>
      </c>
      <c r="D55" s="111">
        <f t="shared" si="10"/>
        <v>0.53836666666666666</v>
      </c>
      <c r="E55" s="101">
        <f t="shared" si="11"/>
        <v>1.6151</v>
      </c>
      <c r="F55" s="28">
        <v>0.54169999999999996</v>
      </c>
      <c r="G55" s="29">
        <v>0.5484</v>
      </c>
      <c r="H55" s="28"/>
      <c r="I55" s="29"/>
      <c r="J55" s="28"/>
      <c r="K55" s="29"/>
      <c r="L55" s="28">
        <v>0.52500000000000002</v>
      </c>
      <c r="M55" s="29"/>
      <c r="N55" s="14"/>
      <c r="O55" s="38"/>
      <c r="P55" s="72">
        <f t="shared" si="12"/>
        <v>0.53836666666666666</v>
      </c>
      <c r="Q55" s="38"/>
      <c r="R55" s="31">
        <f t="shared" si="13"/>
        <v>0.5484</v>
      </c>
      <c r="S55" s="21">
        <f t="shared" si="14"/>
        <v>0.54169999999999996</v>
      </c>
      <c r="T55" s="21">
        <f t="shared" si="15"/>
        <v>0.52500000000000002</v>
      </c>
      <c r="U55" s="21" t="e">
        <f t="shared" si="16"/>
        <v>#NUM!</v>
      </c>
      <c r="V55" s="21" t="e">
        <f t="shared" si="17"/>
        <v>#NUM!</v>
      </c>
      <c r="W55" s="21" t="e">
        <f t="shared" si="18"/>
        <v>#NUM!</v>
      </c>
      <c r="X55" s="26">
        <f t="shared" si="19"/>
        <v>0.53836666666666666</v>
      </c>
    </row>
    <row r="56" spans="2:25" ht="16.5" thickTop="1" thickBot="1" x14ac:dyDescent="0.3">
      <c r="B56" s="66">
        <v>4</v>
      </c>
      <c r="C56" s="94" t="s">
        <v>58</v>
      </c>
      <c r="D56" s="111">
        <f t="shared" si="10"/>
        <v>0.50865000000000005</v>
      </c>
      <c r="E56" s="101">
        <f t="shared" si="11"/>
        <v>2.0346000000000002</v>
      </c>
      <c r="F56" s="28"/>
      <c r="G56" s="29">
        <v>0.53149999999999997</v>
      </c>
      <c r="H56" s="28">
        <v>0.55289999999999995</v>
      </c>
      <c r="I56" s="29">
        <v>0.49880000000000002</v>
      </c>
      <c r="J56" s="28">
        <v>0.45140000000000002</v>
      </c>
      <c r="K56" s="29"/>
      <c r="L56" s="28"/>
      <c r="M56" s="29"/>
      <c r="N56" s="14"/>
      <c r="O56" s="38"/>
      <c r="P56" s="55">
        <f t="shared" si="12"/>
        <v>0.50865000000000005</v>
      </c>
      <c r="Q56" s="38"/>
      <c r="R56" s="31">
        <f t="shared" si="13"/>
        <v>0.55289999999999995</v>
      </c>
      <c r="S56" s="21">
        <f t="shared" si="14"/>
        <v>0.53149999999999997</v>
      </c>
      <c r="T56" s="21">
        <f t="shared" si="15"/>
        <v>0.49880000000000002</v>
      </c>
      <c r="U56" s="21">
        <f t="shared" si="16"/>
        <v>0.45140000000000002</v>
      </c>
      <c r="V56" s="21" t="e">
        <f t="shared" si="17"/>
        <v>#NUM!</v>
      </c>
      <c r="W56" s="21" t="e">
        <f t="shared" si="18"/>
        <v>#NUM!</v>
      </c>
      <c r="X56" s="26">
        <f t="shared" si="19"/>
        <v>0.50865000000000005</v>
      </c>
    </row>
    <row r="57" spans="2:25" ht="16.5" thickTop="1" thickBot="1" x14ac:dyDescent="0.3">
      <c r="B57" s="66">
        <v>5</v>
      </c>
      <c r="C57" s="94" t="s">
        <v>49</v>
      </c>
      <c r="D57" s="111">
        <f t="shared" si="10"/>
        <v>0.49754999999999999</v>
      </c>
      <c r="E57" s="101">
        <f t="shared" si="11"/>
        <v>3.7777999999999996</v>
      </c>
      <c r="F57" s="28">
        <v>0.46300000000000002</v>
      </c>
      <c r="G57" s="29">
        <v>0.40899999999999997</v>
      </c>
      <c r="H57" s="28">
        <v>0.46360000000000001</v>
      </c>
      <c r="I57" s="29">
        <v>0.53010000000000002</v>
      </c>
      <c r="J57" s="28">
        <v>0.4899</v>
      </c>
      <c r="K57" s="29">
        <v>0.51359999999999995</v>
      </c>
      <c r="L57" s="28">
        <v>0.42649999999999999</v>
      </c>
      <c r="M57" s="29">
        <v>0.48209999999999997</v>
      </c>
      <c r="N57" s="14">
        <v>0.50600000000000001</v>
      </c>
      <c r="O57" s="38"/>
      <c r="P57" s="55">
        <f t="shared" si="12"/>
        <v>0.47597777777777772</v>
      </c>
      <c r="Q57" s="38"/>
      <c r="R57" s="31">
        <f t="shared" si="13"/>
        <v>0.53010000000000002</v>
      </c>
      <c r="S57" s="21">
        <f t="shared" si="14"/>
        <v>0.51359999999999995</v>
      </c>
      <c r="T57" s="21">
        <f t="shared" si="15"/>
        <v>0.50600000000000001</v>
      </c>
      <c r="U57" s="21">
        <f t="shared" si="16"/>
        <v>0.4899</v>
      </c>
      <c r="V57" s="21">
        <f t="shared" si="17"/>
        <v>0.48209999999999997</v>
      </c>
      <c r="W57" s="21">
        <f t="shared" si="18"/>
        <v>0.46360000000000001</v>
      </c>
      <c r="X57" s="26">
        <f t="shared" si="19"/>
        <v>0.49754999999999999</v>
      </c>
    </row>
    <row r="58" spans="2:25" ht="16.5" thickTop="1" thickBot="1" x14ac:dyDescent="0.3">
      <c r="B58" s="66">
        <v>6</v>
      </c>
      <c r="C58" s="94" t="s">
        <v>29</v>
      </c>
      <c r="D58" s="111">
        <f t="shared" si="10"/>
        <v>0.47580000000000006</v>
      </c>
      <c r="E58" s="101">
        <f t="shared" si="11"/>
        <v>1.9032</v>
      </c>
      <c r="F58" s="28">
        <v>0.51619999999999999</v>
      </c>
      <c r="G58" s="29">
        <v>0.47289999999999999</v>
      </c>
      <c r="H58" s="28">
        <v>0.49099999999999999</v>
      </c>
      <c r="I58" s="29">
        <v>0.42309999999999998</v>
      </c>
      <c r="J58" s="28"/>
      <c r="K58" s="29"/>
      <c r="L58" s="28"/>
      <c r="M58" s="29"/>
      <c r="N58" s="14"/>
      <c r="O58" s="38"/>
      <c r="P58" s="55">
        <f t="shared" si="12"/>
        <v>0.4758</v>
      </c>
      <c r="Q58" s="38"/>
      <c r="R58" s="31">
        <f t="shared" si="13"/>
        <v>0.51619999999999999</v>
      </c>
      <c r="S58" s="21">
        <f t="shared" si="14"/>
        <v>0.49099999999999999</v>
      </c>
      <c r="T58" s="21">
        <f t="shared" si="15"/>
        <v>0.47289999999999999</v>
      </c>
      <c r="U58" s="21">
        <f t="shared" si="16"/>
        <v>0.42309999999999998</v>
      </c>
      <c r="V58" s="21" t="e">
        <f t="shared" si="17"/>
        <v>#NUM!</v>
      </c>
      <c r="W58" s="21" t="e">
        <f t="shared" si="18"/>
        <v>#NUM!</v>
      </c>
      <c r="X58" s="26">
        <f t="shared" si="19"/>
        <v>0.47580000000000006</v>
      </c>
    </row>
    <row r="59" spans="2:25" ht="16.5" thickTop="1" thickBot="1" x14ac:dyDescent="0.3">
      <c r="B59" s="66">
        <v>7</v>
      </c>
      <c r="C59" s="94" t="s">
        <v>66</v>
      </c>
      <c r="D59" s="111">
        <f t="shared" si="10"/>
        <v>0.46775</v>
      </c>
      <c r="E59" s="101">
        <f t="shared" si="11"/>
        <v>1.4037000000000002</v>
      </c>
      <c r="F59" s="28"/>
      <c r="G59" s="29"/>
      <c r="H59" s="28"/>
      <c r="I59" s="29"/>
      <c r="J59" s="28">
        <v>0.42270000000000002</v>
      </c>
      <c r="K59" s="29"/>
      <c r="L59" s="28">
        <v>0.59109999999999996</v>
      </c>
      <c r="M59" s="29">
        <v>0.38990000000000002</v>
      </c>
      <c r="N59" s="14">
        <v>0.46729999999999999</v>
      </c>
      <c r="O59" s="38"/>
      <c r="P59" s="55">
        <f t="shared" si="12"/>
        <v>0.46775000000000005</v>
      </c>
      <c r="Q59" s="40"/>
      <c r="R59" s="51">
        <f t="shared" si="13"/>
        <v>0.59109999999999996</v>
      </c>
      <c r="S59" s="51">
        <f t="shared" si="14"/>
        <v>0.46729999999999999</v>
      </c>
      <c r="T59" s="51">
        <f t="shared" si="15"/>
        <v>0.42270000000000002</v>
      </c>
      <c r="U59" s="51">
        <f t="shared" si="16"/>
        <v>0.38990000000000002</v>
      </c>
      <c r="V59" s="51" t="e">
        <f t="shared" si="17"/>
        <v>#NUM!</v>
      </c>
      <c r="W59" s="51" t="e">
        <f t="shared" si="18"/>
        <v>#NUM!</v>
      </c>
      <c r="X59" s="57">
        <f t="shared" si="19"/>
        <v>0.46775</v>
      </c>
    </row>
    <row r="60" spans="2:25" ht="16.5" thickTop="1" thickBot="1" x14ac:dyDescent="0.3">
      <c r="B60" s="66"/>
      <c r="C60" s="94" t="s">
        <v>67</v>
      </c>
      <c r="D60" s="111">
        <f t="shared" ref="D60" si="20">X60</f>
        <v>0.44900000000000001</v>
      </c>
      <c r="E60" s="101">
        <f t="shared" si="11"/>
        <v>0</v>
      </c>
      <c r="F60" s="28"/>
      <c r="G60" s="29"/>
      <c r="H60" s="28"/>
      <c r="I60" s="29"/>
      <c r="J60" s="28"/>
      <c r="K60" s="29"/>
      <c r="L60" s="28"/>
      <c r="M60" s="29"/>
      <c r="N60" s="77">
        <v>0.44900000000000001</v>
      </c>
      <c r="O60" s="38"/>
      <c r="P60" s="55">
        <f t="shared" ref="P60" si="21">AVERAGE(F60:N60)</f>
        <v>0.44900000000000001</v>
      </c>
      <c r="Q60" s="38"/>
      <c r="R60" s="51">
        <f t="shared" ref="R60" si="22">LARGE($F60:$N60,1)</f>
        <v>0.44900000000000001</v>
      </c>
      <c r="S60" s="51" t="e">
        <f t="shared" ref="S60" si="23">LARGE($F60:$N60,2)</f>
        <v>#NUM!</v>
      </c>
      <c r="T60" s="51" t="e">
        <f t="shared" ref="T60" si="24">LARGE($F60:$N60,3)</f>
        <v>#NUM!</v>
      </c>
      <c r="U60" s="51" t="e">
        <f t="shared" ref="U60" si="25">LARGE($F60:$N60,4)</f>
        <v>#NUM!</v>
      </c>
      <c r="V60" s="51" t="e">
        <f t="shared" ref="V60" si="26">LARGE($F60:$N60,5)</f>
        <v>#NUM!</v>
      </c>
      <c r="W60" s="51" t="e">
        <f t="shared" ref="W60" si="27">LARGE($F60:$N60,6)</f>
        <v>#NUM!</v>
      </c>
      <c r="X60" s="57">
        <f t="shared" ref="X60" si="28">AVERAGEIF(R60:W60,"&gt;0")</f>
        <v>0.44900000000000001</v>
      </c>
    </row>
    <row r="61" spans="2:25" ht="15.75" thickTop="1" x14ac:dyDescent="0.25">
      <c r="F61" s="73"/>
      <c r="G61" s="75"/>
      <c r="H61" s="76"/>
      <c r="I61" s="75"/>
      <c r="J61" s="76"/>
      <c r="K61" s="75"/>
      <c r="L61" s="76"/>
      <c r="M61" s="74"/>
      <c r="N61" s="32"/>
      <c r="O61" s="42"/>
      <c r="P61" s="56"/>
      <c r="Q61" s="42"/>
    </row>
    <row r="62" spans="2:25" x14ac:dyDescent="0.25">
      <c r="D62" s="6"/>
      <c r="E62" s="7"/>
      <c r="F62" s="33"/>
      <c r="G62" s="27"/>
      <c r="H62" s="27"/>
      <c r="I62" s="27"/>
      <c r="J62" s="27"/>
      <c r="K62" s="27"/>
      <c r="L62" s="27"/>
      <c r="M62" s="71"/>
    </row>
    <row r="63" spans="2:25" x14ac:dyDescent="0.25">
      <c r="D63" s="5"/>
      <c r="E63" s="7"/>
    </row>
  </sheetData>
  <sortState ref="B7:X49">
    <sortCondition descending="1" ref="D7:D49"/>
  </sortState>
  <mergeCells count="4">
    <mergeCell ref="C3:C4"/>
    <mergeCell ref="D3:D4"/>
    <mergeCell ref="P3:P4"/>
    <mergeCell ref="Y6:Z6"/>
  </mergeCells>
  <pageMargins left="0.7" right="0.7" top="0.75" bottom="0.75" header="0.3" footer="0.3"/>
  <pageSetup paperSize="9" orientation="portrait" r:id="rId1"/>
  <ignoredErrors>
    <ignoredError sqref="E8:E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Lentecompetitie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Berger</cp:lastModifiedBy>
  <dcterms:created xsi:type="dcterms:W3CDTF">2021-01-16T11:46:46Z</dcterms:created>
  <dcterms:modified xsi:type="dcterms:W3CDTF">2021-06-16T09:20:53Z</dcterms:modified>
</cp:coreProperties>
</file>