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Wintercompetiti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W53" i="2" l="1"/>
  <c r="V53" i="2"/>
  <c r="U53" i="2"/>
  <c r="T53" i="2"/>
  <c r="S53" i="2"/>
  <c r="R53" i="2"/>
  <c r="X53" i="2" s="1"/>
  <c r="D53" i="2" s="1"/>
  <c r="P53" i="2"/>
  <c r="E53" i="2"/>
  <c r="E44" i="2" l="1"/>
  <c r="W28" i="2"/>
  <c r="V28" i="2"/>
  <c r="U28" i="2"/>
  <c r="T28" i="2"/>
  <c r="S28" i="2"/>
  <c r="R28" i="2"/>
  <c r="P28" i="2"/>
  <c r="X28" i="2" l="1"/>
  <c r="E36" i="2"/>
  <c r="P45" i="2"/>
  <c r="W45" i="2"/>
  <c r="V45" i="2"/>
  <c r="U45" i="2"/>
  <c r="T45" i="2"/>
  <c r="S45" i="2"/>
  <c r="R45" i="2"/>
  <c r="R58" i="2"/>
  <c r="S58" i="2"/>
  <c r="T58" i="2"/>
  <c r="U58" i="2"/>
  <c r="V58" i="2"/>
  <c r="W58" i="2"/>
  <c r="R55" i="2"/>
  <c r="S55" i="2"/>
  <c r="T55" i="2"/>
  <c r="U55" i="2"/>
  <c r="V55" i="2"/>
  <c r="W55" i="2"/>
  <c r="X58" i="2" l="1"/>
  <c r="X55" i="2"/>
  <c r="X45" i="2"/>
  <c r="E18" i="2"/>
  <c r="E17" i="2"/>
  <c r="W25" i="2"/>
  <c r="V25" i="2"/>
  <c r="U25" i="2"/>
  <c r="T25" i="2"/>
  <c r="S25" i="2"/>
  <c r="R25" i="2"/>
  <c r="W18" i="2"/>
  <c r="V18" i="2"/>
  <c r="U18" i="2"/>
  <c r="T18" i="2"/>
  <c r="S18" i="2"/>
  <c r="R18" i="2"/>
  <c r="P25" i="2"/>
  <c r="P18" i="2"/>
  <c r="X18" i="2" l="1"/>
  <c r="X25" i="2"/>
  <c r="W7" i="2"/>
  <c r="V7" i="2"/>
  <c r="U7" i="2"/>
  <c r="T7" i="2"/>
  <c r="S7" i="2"/>
  <c r="R7" i="2"/>
  <c r="P7" i="2"/>
  <c r="W48" i="2"/>
  <c r="V48" i="2"/>
  <c r="U48" i="2"/>
  <c r="T48" i="2"/>
  <c r="S48" i="2"/>
  <c r="R48" i="2"/>
  <c r="P48" i="2"/>
  <c r="W47" i="2"/>
  <c r="V47" i="2"/>
  <c r="U47" i="2"/>
  <c r="T47" i="2"/>
  <c r="S47" i="2"/>
  <c r="R47" i="2"/>
  <c r="P47" i="2"/>
  <c r="W39" i="2"/>
  <c r="V39" i="2"/>
  <c r="U39" i="2"/>
  <c r="T39" i="2"/>
  <c r="S39" i="2"/>
  <c r="R39" i="2"/>
  <c r="P39" i="2"/>
  <c r="W38" i="2"/>
  <c r="V38" i="2"/>
  <c r="U38" i="2"/>
  <c r="T38" i="2"/>
  <c r="S38" i="2"/>
  <c r="R38" i="2"/>
  <c r="P38" i="2"/>
  <c r="W31" i="2"/>
  <c r="V31" i="2"/>
  <c r="U31" i="2"/>
  <c r="T31" i="2"/>
  <c r="S31" i="2"/>
  <c r="R31" i="2"/>
  <c r="P31" i="2"/>
  <c r="W30" i="2"/>
  <c r="V30" i="2"/>
  <c r="U30" i="2"/>
  <c r="T30" i="2"/>
  <c r="S30" i="2"/>
  <c r="R30" i="2"/>
  <c r="P30" i="2"/>
  <c r="W41" i="2"/>
  <c r="V41" i="2"/>
  <c r="U41" i="2"/>
  <c r="T41" i="2"/>
  <c r="S41" i="2"/>
  <c r="R41" i="2"/>
  <c r="P41" i="2"/>
  <c r="W46" i="2"/>
  <c r="V46" i="2"/>
  <c r="U46" i="2"/>
  <c r="T46" i="2"/>
  <c r="S46" i="2"/>
  <c r="R46" i="2"/>
  <c r="P46" i="2"/>
  <c r="E7" i="2"/>
  <c r="E48" i="2"/>
  <c r="E47" i="2"/>
  <c r="E39" i="2"/>
  <c r="E38" i="2"/>
  <c r="E31" i="2"/>
  <c r="E30" i="2"/>
  <c r="E45" i="2"/>
  <c r="E46" i="2"/>
  <c r="D18" i="2" l="1"/>
  <c r="X46" i="2"/>
  <c r="D46" i="2" s="1"/>
  <c r="X48" i="2"/>
  <c r="D48" i="2" s="1"/>
  <c r="X38" i="2"/>
  <c r="D38" i="2" s="1"/>
  <c r="X47" i="2"/>
  <c r="D47" i="2" s="1"/>
  <c r="X39" i="2"/>
  <c r="D39" i="2" s="1"/>
  <c r="X7" i="2"/>
  <c r="D7" i="2" s="1"/>
  <c r="X30" i="2"/>
  <c r="D30" i="2" s="1"/>
  <c r="X41" i="2"/>
  <c r="D45" i="2" s="1"/>
  <c r="X31" i="2"/>
  <c r="D31" i="2" s="1"/>
  <c r="P59" i="2"/>
  <c r="P56" i="2"/>
  <c r="P60" i="2"/>
  <c r="P54" i="2"/>
  <c r="P58" i="2"/>
  <c r="P57" i="2"/>
  <c r="P55" i="2"/>
  <c r="P19" i="2"/>
  <c r="P32" i="2"/>
  <c r="P24" i="2"/>
  <c r="P29" i="2"/>
  <c r="P27" i="2"/>
  <c r="P26" i="2"/>
  <c r="P37" i="2"/>
  <c r="P34" i="2"/>
  <c r="P40" i="2"/>
  <c r="P43" i="2"/>
  <c r="P42" i="2"/>
  <c r="P36" i="2"/>
  <c r="P33" i="2"/>
  <c r="P35" i="2"/>
  <c r="P17" i="2"/>
  <c r="P9" i="2"/>
  <c r="P15" i="2"/>
  <c r="P11" i="2"/>
  <c r="P13" i="2"/>
  <c r="P22" i="2"/>
  <c r="P16" i="2"/>
  <c r="P23" i="2"/>
  <c r="P21" i="2"/>
  <c r="P14" i="2"/>
  <c r="P12" i="2"/>
  <c r="P8" i="2"/>
  <c r="P44" i="2"/>
  <c r="P20" i="2"/>
  <c r="R20" i="2"/>
  <c r="W59" i="2"/>
  <c r="V59" i="2"/>
  <c r="U59" i="2"/>
  <c r="T59" i="2"/>
  <c r="S59" i="2"/>
  <c r="R59" i="2"/>
  <c r="W56" i="2"/>
  <c r="V56" i="2"/>
  <c r="U56" i="2"/>
  <c r="T56" i="2"/>
  <c r="S56" i="2"/>
  <c r="R56" i="2"/>
  <c r="W60" i="2"/>
  <c r="V60" i="2"/>
  <c r="U60" i="2"/>
  <c r="T60" i="2"/>
  <c r="S60" i="2"/>
  <c r="R60" i="2"/>
  <c r="W54" i="2"/>
  <c r="V54" i="2"/>
  <c r="U54" i="2"/>
  <c r="T54" i="2"/>
  <c r="S54" i="2"/>
  <c r="R54" i="2"/>
  <c r="W57" i="2"/>
  <c r="V57" i="2"/>
  <c r="U57" i="2"/>
  <c r="T57" i="2"/>
  <c r="S57" i="2"/>
  <c r="R57" i="2"/>
  <c r="W19" i="2"/>
  <c r="V19" i="2"/>
  <c r="U19" i="2"/>
  <c r="T19" i="2"/>
  <c r="S19" i="2"/>
  <c r="R19" i="2"/>
  <c r="W32" i="2"/>
  <c r="V32" i="2"/>
  <c r="U32" i="2"/>
  <c r="T32" i="2"/>
  <c r="S32" i="2"/>
  <c r="R32" i="2"/>
  <c r="W24" i="2"/>
  <c r="V24" i="2"/>
  <c r="U24" i="2"/>
  <c r="T24" i="2"/>
  <c r="S24" i="2"/>
  <c r="R24" i="2"/>
  <c r="W29" i="2"/>
  <c r="V29" i="2"/>
  <c r="U29" i="2"/>
  <c r="T29" i="2"/>
  <c r="S29" i="2"/>
  <c r="R29" i="2"/>
  <c r="W27" i="2"/>
  <c r="V27" i="2"/>
  <c r="U27" i="2"/>
  <c r="T27" i="2"/>
  <c r="S27" i="2"/>
  <c r="R27" i="2"/>
  <c r="W26" i="2"/>
  <c r="V26" i="2"/>
  <c r="U26" i="2"/>
  <c r="T26" i="2"/>
  <c r="S26" i="2"/>
  <c r="R26" i="2"/>
  <c r="W37" i="2"/>
  <c r="V37" i="2"/>
  <c r="U37" i="2"/>
  <c r="T37" i="2"/>
  <c r="S37" i="2"/>
  <c r="R37" i="2"/>
  <c r="W34" i="2"/>
  <c r="V34" i="2"/>
  <c r="U34" i="2"/>
  <c r="T34" i="2"/>
  <c r="S34" i="2"/>
  <c r="R34" i="2"/>
  <c r="W40" i="2"/>
  <c r="V40" i="2"/>
  <c r="U40" i="2"/>
  <c r="T40" i="2"/>
  <c r="S40" i="2"/>
  <c r="R40" i="2"/>
  <c r="W43" i="2"/>
  <c r="V43" i="2"/>
  <c r="U43" i="2"/>
  <c r="T43" i="2"/>
  <c r="S43" i="2"/>
  <c r="R43" i="2"/>
  <c r="W42" i="2"/>
  <c r="V42" i="2"/>
  <c r="U42" i="2"/>
  <c r="T42" i="2"/>
  <c r="S42" i="2"/>
  <c r="R42" i="2"/>
  <c r="W36" i="2"/>
  <c r="V36" i="2"/>
  <c r="U36" i="2"/>
  <c r="T36" i="2"/>
  <c r="S36" i="2"/>
  <c r="R36" i="2"/>
  <c r="W33" i="2"/>
  <c r="V33" i="2"/>
  <c r="U33" i="2"/>
  <c r="T33" i="2"/>
  <c r="S33" i="2"/>
  <c r="R33" i="2"/>
  <c r="W35" i="2"/>
  <c r="V35" i="2"/>
  <c r="U35" i="2"/>
  <c r="T35" i="2"/>
  <c r="S35" i="2"/>
  <c r="R35" i="2"/>
  <c r="W17" i="2"/>
  <c r="V17" i="2"/>
  <c r="U17" i="2"/>
  <c r="T17" i="2"/>
  <c r="S17" i="2"/>
  <c r="R17" i="2"/>
  <c r="W9" i="2"/>
  <c r="V9" i="2"/>
  <c r="U9" i="2"/>
  <c r="T9" i="2"/>
  <c r="S9" i="2"/>
  <c r="R9" i="2"/>
  <c r="W15" i="2"/>
  <c r="V15" i="2"/>
  <c r="U15" i="2"/>
  <c r="T15" i="2"/>
  <c r="S15" i="2"/>
  <c r="R15" i="2"/>
  <c r="W11" i="2"/>
  <c r="V11" i="2"/>
  <c r="U11" i="2"/>
  <c r="T11" i="2"/>
  <c r="S11" i="2"/>
  <c r="R11" i="2"/>
  <c r="W13" i="2"/>
  <c r="V13" i="2"/>
  <c r="U13" i="2"/>
  <c r="T13" i="2"/>
  <c r="S13" i="2"/>
  <c r="R13" i="2"/>
  <c r="W22" i="2"/>
  <c r="V22" i="2"/>
  <c r="U22" i="2"/>
  <c r="T22" i="2"/>
  <c r="S22" i="2"/>
  <c r="R22" i="2"/>
  <c r="W10" i="2"/>
  <c r="V10" i="2"/>
  <c r="U10" i="2"/>
  <c r="T10" i="2"/>
  <c r="S10" i="2"/>
  <c r="R10" i="2"/>
  <c r="W16" i="2"/>
  <c r="V16" i="2"/>
  <c r="U16" i="2"/>
  <c r="T16" i="2"/>
  <c r="S16" i="2"/>
  <c r="R16" i="2"/>
  <c r="W23" i="2"/>
  <c r="V23" i="2"/>
  <c r="U23" i="2"/>
  <c r="T23" i="2"/>
  <c r="S23" i="2"/>
  <c r="R23" i="2"/>
  <c r="W21" i="2"/>
  <c r="V21" i="2"/>
  <c r="U21" i="2"/>
  <c r="T21" i="2"/>
  <c r="S21" i="2"/>
  <c r="R21" i="2"/>
  <c r="W14" i="2"/>
  <c r="V14" i="2"/>
  <c r="U14" i="2"/>
  <c r="T14" i="2"/>
  <c r="S14" i="2"/>
  <c r="R14" i="2"/>
  <c r="W12" i="2"/>
  <c r="V12" i="2"/>
  <c r="U12" i="2"/>
  <c r="T12" i="2"/>
  <c r="S12" i="2"/>
  <c r="R12" i="2"/>
  <c r="W8" i="2"/>
  <c r="V8" i="2"/>
  <c r="U8" i="2"/>
  <c r="T8" i="2"/>
  <c r="S8" i="2"/>
  <c r="R8" i="2"/>
  <c r="W20" i="2"/>
  <c r="V20" i="2"/>
  <c r="U20" i="2"/>
  <c r="T20" i="2"/>
  <c r="S20" i="2"/>
  <c r="E58" i="2"/>
  <c r="E55" i="2"/>
  <c r="E60" i="2"/>
  <c r="E56" i="2"/>
  <c r="E57" i="2"/>
  <c r="E59" i="2"/>
  <c r="E54" i="2"/>
  <c r="E15" i="2"/>
  <c r="E11" i="2"/>
  <c r="E35" i="2"/>
  <c r="E43" i="2"/>
  <c r="E34" i="2"/>
  <c r="E33" i="2"/>
  <c r="E22" i="2"/>
  <c r="E23" i="2"/>
  <c r="E29" i="2"/>
  <c r="E28" i="2"/>
  <c r="E41" i="2"/>
  <c r="E27" i="2"/>
  <c r="E42" i="2"/>
  <c r="E24" i="2"/>
  <c r="E25" i="2"/>
  <c r="E8" i="2"/>
  <c r="E13" i="2"/>
  <c r="E26" i="2"/>
  <c r="E37" i="2"/>
  <c r="E21" i="2"/>
  <c r="E16" i="2"/>
  <c r="E14" i="2"/>
  <c r="E10" i="2"/>
  <c r="E19" i="2"/>
  <c r="E40" i="2"/>
  <c r="E32" i="2"/>
  <c r="E9" i="2"/>
  <c r="E12" i="2"/>
  <c r="D55" i="2" l="1"/>
  <c r="X54" i="2"/>
  <c r="D54" i="2" s="1"/>
  <c r="X56" i="2"/>
  <c r="D58" i="2" s="1"/>
  <c r="X12" i="2"/>
  <c r="X9" i="2"/>
  <c r="X35" i="2"/>
  <c r="X36" i="2"/>
  <c r="X26" i="2"/>
  <c r="D26" i="2" s="1"/>
  <c r="X21" i="2"/>
  <c r="X22" i="2"/>
  <c r="X34" i="2"/>
  <c r="X16" i="2"/>
  <c r="X11" i="2"/>
  <c r="X43" i="2"/>
  <c r="X57" i="2"/>
  <c r="D57" i="2" s="1"/>
  <c r="X59" i="2"/>
  <c r="X23" i="2"/>
  <c r="X13" i="2"/>
  <c r="X17" i="2"/>
  <c r="X42" i="2"/>
  <c r="D41" i="2" s="1"/>
  <c r="X29" i="2"/>
  <c r="X24" i="2"/>
  <c r="X8" i="2"/>
  <c r="X15" i="2"/>
  <c r="X27" i="2"/>
  <c r="D27" i="2" s="1"/>
  <c r="X19" i="2"/>
  <c r="X20" i="2"/>
  <c r="X14" i="2"/>
  <c r="X10" i="2"/>
  <c r="X33" i="2"/>
  <c r="X40" i="2"/>
  <c r="X60" i="2"/>
  <c r="X32" i="2"/>
  <c r="D28" i="2" s="1"/>
  <c r="X37" i="2"/>
  <c r="R44" i="2"/>
  <c r="E20" i="2"/>
  <c r="V44" i="2"/>
  <c r="T44" i="2"/>
  <c r="U44" i="2"/>
  <c r="S44" i="2"/>
  <c r="W44" i="2"/>
  <c r="D13" i="2" l="1"/>
  <c r="D43" i="2"/>
  <c r="D42" i="2"/>
  <c r="D16" i="2"/>
  <c r="D15" i="2"/>
  <c r="D22" i="2"/>
  <c r="D56" i="2"/>
  <c r="D12" i="2"/>
  <c r="D33" i="2"/>
  <c r="D19" i="2"/>
  <c r="D25" i="2"/>
  <c r="D17" i="2"/>
  <c r="D40" i="2"/>
  <c r="D36" i="2"/>
  <c r="D32" i="2"/>
  <c r="D29" i="2"/>
  <c r="D34" i="2"/>
  <c r="D11" i="2"/>
  <c r="D24" i="2"/>
  <c r="D23" i="2"/>
  <c r="D10" i="2"/>
  <c r="D8" i="2"/>
  <c r="D21" i="2"/>
  <c r="D14" i="2"/>
  <c r="D9" i="2"/>
  <c r="D60" i="2"/>
  <c r="D35" i="2"/>
  <c r="D37" i="2"/>
  <c r="D59" i="2"/>
  <c r="X44" i="2"/>
  <c r="D20" i="2" l="1"/>
  <c r="D44" i="2"/>
</calcChain>
</file>

<file path=xl/sharedStrings.xml><?xml version="1.0" encoding="utf-8"?>
<sst xmlns="http://schemas.openxmlformats.org/spreadsheetml/2006/main" count="66" uniqueCount="66">
  <si>
    <t>Stepbridgeavond</t>
  </si>
  <si>
    <t>Naam</t>
  </si>
  <si>
    <t>Totaal</t>
  </si>
  <si>
    <t>Gastspelers</t>
  </si>
  <si>
    <t>score 1</t>
  </si>
  <si>
    <t>score 2</t>
  </si>
  <si>
    <t>score 3</t>
  </si>
  <si>
    <t>score 4</t>
  </si>
  <si>
    <t>score 5</t>
  </si>
  <si>
    <t>score 6</t>
  </si>
  <si>
    <t>gemiddeld</t>
  </si>
  <si>
    <t>hoogste 6 scores</t>
  </si>
  <si>
    <t>Gemiddelde
hoogste 6 scores</t>
  </si>
  <si>
    <t>eigen
gemiddelde</t>
  </si>
  <si>
    <t>Dirk van Tuijl</t>
  </si>
  <si>
    <t>Wim Veldhuis</t>
  </si>
  <si>
    <t>Maurice Peereboom</t>
  </si>
  <si>
    <t>Arjan Twisk</t>
  </si>
  <si>
    <t>Thea Stokman</t>
  </si>
  <si>
    <t>Jaqcueline van Boven</t>
  </si>
  <si>
    <t>Ilonka van Driel</t>
  </si>
  <si>
    <t>Liet Relou</t>
  </si>
  <si>
    <t>Hans Saarloos</t>
  </si>
  <si>
    <t>Ruud Ruiterman</t>
  </si>
  <si>
    <t>Sander Bettendorf</t>
  </si>
  <si>
    <t>Elma Nederpel</t>
  </si>
  <si>
    <t>Fred Buitendijk</t>
  </si>
  <si>
    <t>Peer Relou</t>
  </si>
  <si>
    <t>Stef Arkesteijn</t>
  </si>
  <si>
    <t>Piet van Geest</t>
  </si>
  <si>
    <t>Teun Huijer</t>
  </si>
  <si>
    <t>Cees vanVelzen</t>
  </si>
  <si>
    <t>Emmy Schouten</t>
  </si>
  <si>
    <t>Madelon Wevers</t>
  </si>
  <si>
    <t>Carola van den Berg</t>
  </si>
  <si>
    <t>Gerald Veldhuizen</t>
  </si>
  <si>
    <t>Bert de Klerk Wolters</t>
  </si>
  <si>
    <t>Sonja Veldhuis</t>
  </si>
  <si>
    <t>Jeanne Meijs</t>
  </si>
  <si>
    <t>Sjila Santegoeds</t>
  </si>
  <si>
    <t>Ton Klein Breteler</t>
  </si>
  <si>
    <t>Joke Brok</t>
  </si>
  <si>
    <t>Karen Koop</t>
  </si>
  <si>
    <t>Gaby Kurth</t>
  </si>
  <si>
    <t>Ria van den Heuvel</t>
  </si>
  <si>
    <t>Willem van Gorkum</t>
  </si>
  <si>
    <t>Irma van Gorkum</t>
  </si>
  <si>
    <t>Loek Brandts</t>
  </si>
  <si>
    <t>Ton van Blijswijk</t>
  </si>
  <si>
    <t>Simon Claessens</t>
  </si>
  <si>
    <t>Ton van Winden</t>
  </si>
  <si>
    <t>Rob Berger</t>
  </si>
  <si>
    <t>Gabriël Izarin</t>
  </si>
  <si>
    <t>Philippe Rutten</t>
  </si>
  <si>
    <t>Ina Steijger</t>
  </si>
  <si>
    <t>Menny Oudijn</t>
  </si>
  <si>
    <t>Hans van Geest</t>
  </si>
  <si>
    <t>Auke Punter</t>
  </si>
  <si>
    <t>Greta Hesseling</t>
  </si>
  <si>
    <t>Marijke van Oosten</t>
  </si>
  <si>
    <t>Diny Heskes</t>
  </si>
  <si>
    <t>Rang</t>
  </si>
  <si>
    <t>Christiaan Hey</t>
  </si>
  <si>
    <t>Peter van Beelen</t>
  </si>
  <si>
    <t>Marc d'Ancona</t>
  </si>
  <si>
    <t>Het eindklassement. Voor de WL's zijn hun eigen gemiddeldes toegevoegd.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</si>
</sst>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;@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10" fontId="1" fillId="2" borderId="1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1" fontId="0" fillId="0" borderId="4" xfId="0" applyNumberFormat="1" applyBorder="1"/>
    <xf numFmtId="0" fontId="0" fillId="0" borderId="5" xfId="0" applyBorder="1"/>
    <xf numFmtId="0" fontId="0" fillId="4" borderId="1" xfId="0" applyFill="1" applyBorder="1"/>
    <xf numFmtId="0" fontId="3" fillId="2" borderId="0" xfId="0" applyFont="1" applyFill="1" applyAlignment="1">
      <alignment horizontal="left" vertical="center" wrapText="1"/>
    </xf>
    <xf numFmtId="10" fontId="1" fillId="2" borderId="0" xfId="0" applyNumberFormat="1" applyFont="1" applyFill="1" applyAlignment="1">
      <alignment horizontal="right" vertical="center" wrapText="1"/>
    </xf>
    <xf numFmtId="0" fontId="0" fillId="0" borderId="1" xfId="0" applyFill="1" applyBorder="1"/>
    <xf numFmtId="10" fontId="0" fillId="0" borderId="5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3" borderId="2" xfId="0" applyFill="1" applyBorder="1"/>
    <xf numFmtId="1" fontId="1" fillId="2" borderId="7" xfId="0" applyNumberFormat="1" applyFont="1" applyFill="1" applyBorder="1" applyAlignment="1">
      <alignment horizontal="right" vertical="center" wrapText="1"/>
    </xf>
    <xf numFmtId="0" fontId="0" fillId="0" borderId="8" xfId="0" applyBorder="1"/>
    <xf numFmtId="1" fontId="0" fillId="0" borderId="8" xfId="0" applyNumberFormat="1" applyBorder="1"/>
    <xf numFmtId="16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0" fontId="0" fillId="0" borderId="5" xfId="1" applyNumberFormat="1" applyFont="1" applyBorder="1"/>
    <xf numFmtId="0" fontId="0" fillId="0" borderId="10" xfId="0" applyBorder="1"/>
    <xf numFmtId="0" fontId="5" fillId="0" borderId="1" xfId="0" applyFont="1" applyBorder="1"/>
    <xf numFmtId="0" fontId="5" fillId="0" borderId="4" xfId="0" applyFont="1" applyBorder="1"/>
    <xf numFmtId="0" fontId="5" fillId="0" borderId="8" xfId="0" applyFont="1" applyBorder="1"/>
    <xf numFmtId="10" fontId="5" fillId="0" borderId="5" xfId="1" applyNumberFormat="1" applyFont="1" applyBorder="1"/>
    <xf numFmtId="0" fontId="0" fillId="0" borderId="12" xfId="0" applyBorder="1"/>
    <xf numFmtId="10" fontId="0" fillId="0" borderId="11" xfId="0" applyNumberFormat="1" applyFill="1" applyBorder="1" applyAlignment="1">
      <alignment horizontal="center"/>
    </xf>
    <xf numFmtId="0" fontId="0" fillId="4" borderId="13" xfId="0" applyFill="1" applyBorder="1"/>
    <xf numFmtId="10" fontId="0" fillId="0" borderId="13" xfId="0" applyNumberFormat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17" xfId="1" applyNumberFormat="1" applyFont="1" applyBorder="1"/>
    <xf numFmtId="0" fontId="0" fillId="0" borderId="18" xfId="0" applyBorder="1"/>
    <xf numFmtId="0" fontId="0" fillId="0" borderId="19" xfId="0" applyBorder="1"/>
    <xf numFmtId="0" fontId="0" fillId="0" borderId="20" xfId="0" applyFill="1" applyBorder="1"/>
    <xf numFmtId="0" fontId="0" fillId="0" borderId="20" xfId="0" applyBorder="1"/>
    <xf numFmtId="0" fontId="2" fillId="2" borderId="20" xfId="0" applyFont="1" applyFill="1" applyBorder="1" applyAlignment="1">
      <alignment horizontal="left" vertical="center" wrapText="1"/>
    </xf>
    <xf numFmtId="0" fontId="0" fillId="3" borderId="1" xfId="0" applyFill="1" applyBorder="1"/>
    <xf numFmtId="16" fontId="0" fillId="3" borderId="1" xfId="0" applyNumberFormat="1" applyFill="1" applyBorder="1" applyAlignment="1">
      <alignment horizontal="center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0" fontId="0" fillId="3" borderId="21" xfId="0" applyFill="1" applyBorder="1"/>
    <xf numFmtId="0" fontId="0" fillId="3" borderId="10" xfId="0" applyFill="1" applyBorder="1"/>
    <xf numFmtId="0" fontId="0" fillId="3" borderId="12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1" fillId="2" borderId="27" xfId="0" applyNumberFormat="1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0" fontId="0" fillId="0" borderId="11" xfId="1" applyNumberFormat="1" applyFont="1" applyBorder="1"/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" fontId="1" fillId="3" borderId="21" xfId="0" applyNumberFormat="1" applyFont="1" applyFill="1" applyBorder="1" applyAlignment="1">
      <alignment horizontal="center" vertical="center" wrapText="1"/>
    </xf>
    <xf numFmtId="10" fontId="0" fillId="0" borderId="18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0" fontId="5" fillId="0" borderId="11" xfId="1" applyNumberFormat="1" applyFont="1" applyBorder="1"/>
    <xf numFmtId="164" fontId="1" fillId="3" borderId="3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0" fillId="0" borderId="21" xfId="0" applyBorder="1"/>
    <xf numFmtId="10" fontId="0" fillId="0" borderId="8" xfId="0" applyNumberForma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21" xfId="1" applyNumberFormat="1" applyFont="1" applyBorder="1"/>
    <xf numFmtId="10" fontId="0" fillId="0" borderId="8" xfId="1" applyNumberFormat="1" applyFont="1" applyBorder="1"/>
    <xf numFmtId="10" fontId="5" fillId="0" borderId="12" xfId="1" applyNumberFormat="1" applyFont="1" applyBorder="1"/>
    <xf numFmtId="1" fontId="0" fillId="3" borderId="18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1" xfId="0" applyNumberFormat="1" applyBorder="1"/>
    <xf numFmtId="10" fontId="0" fillId="0" borderId="4" xfId="0" applyNumberFormat="1" applyBorder="1"/>
    <xf numFmtId="10" fontId="1" fillId="2" borderId="23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10" fontId="0" fillId="0" borderId="12" xfId="0" applyNumberFormat="1" applyBorder="1"/>
    <xf numFmtId="10" fontId="0" fillId="0" borderId="18" xfId="0" applyNumberFormat="1" applyBorder="1" applyAlignment="1">
      <alignment horizontal="center"/>
    </xf>
    <xf numFmtId="10" fontId="0" fillId="5" borderId="5" xfId="0" applyNumberFormat="1" applyFill="1" applyBorder="1" applyAlignment="1">
      <alignment horizontal="center"/>
    </xf>
    <xf numFmtId="10" fontId="0" fillId="0" borderId="32" xfId="0" applyNumberForma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0" fontId="0" fillId="0" borderId="31" xfId="0" applyBorder="1"/>
    <xf numFmtId="10" fontId="0" fillId="5" borderId="12" xfId="0" applyNumberFormat="1" applyFill="1" applyBorder="1" applyAlignment="1">
      <alignment horizontal="center"/>
    </xf>
    <xf numFmtId="1" fontId="1" fillId="2" borderId="30" xfId="0" applyNumberFormat="1" applyFont="1" applyFill="1" applyBorder="1" applyAlignment="1">
      <alignment horizontal="center" vertical="center" wrapText="1"/>
    </xf>
    <xf numFmtId="0" fontId="5" fillId="0" borderId="10" xfId="0" applyFont="1" applyBorder="1"/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1" fontId="0" fillId="0" borderId="13" xfId="0" applyNumberForma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workbookViewId="0">
      <selection activeCell="K18" sqref="K18"/>
    </sheetView>
  </sheetViews>
  <sheetFormatPr defaultRowHeight="15" x14ac:dyDescent="0.25"/>
  <cols>
    <col min="1" max="1" width="9.140625" style="1"/>
    <col min="2" max="2" width="9.140625" style="80"/>
    <col min="3" max="3" width="23.5703125" style="1" customWidth="1"/>
    <col min="4" max="4" width="15.7109375" style="1" customWidth="1"/>
    <col min="5" max="5" width="16.28515625" style="3" customWidth="1"/>
    <col min="6" max="6" width="11" style="4" bestFit="1" customWidth="1"/>
    <col min="7" max="7" width="9.42578125" style="1" bestFit="1" customWidth="1"/>
    <col min="8" max="12" width="9.140625" style="1"/>
    <col min="13" max="13" width="12.140625" style="84" bestFit="1" customWidth="1"/>
    <col min="14" max="14" width="9.140625" style="1"/>
    <col min="15" max="15" width="2.85546875" style="44" customWidth="1"/>
    <col min="16" max="16" width="12.140625" style="5" customWidth="1"/>
    <col min="17" max="17" width="3.7109375" style="44" customWidth="1"/>
    <col min="18" max="18" width="9.140625" style="1" customWidth="1"/>
    <col min="19" max="23" width="9.140625" style="1"/>
    <col min="24" max="24" width="10.5703125" style="25" bestFit="1" customWidth="1"/>
    <col min="25" max="16384" width="9.140625" style="1"/>
  </cols>
  <sheetData>
    <row r="1" spans="1:26" x14ac:dyDescent="0.25">
      <c r="B1" s="99"/>
      <c r="C1" s="12"/>
      <c r="D1" s="13"/>
    </row>
    <row r="2" spans="1:26" x14ac:dyDescent="0.25">
      <c r="A2" s="35"/>
      <c r="B2" s="101" t="s">
        <v>65</v>
      </c>
      <c r="C2" s="98"/>
      <c r="D2" s="25"/>
      <c r="E2" s="25"/>
      <c r="F2" s="25"/>
      <c r="G2" s="25"/>
      <c r="H2" s="25"/>
      <c r="I2" s="6"/>
      <c r="N2" s="21"/>
      <c r="O2" s="45"/>
      <c r="Q2" s="45"/>
      <c r="T2" s="12"/>
      <c r="U2" s="13"/>
    </row>
    <row r="3" spans="1:26" x14ac:dyDescent="0.25">
      <c r="B3" s="100"/>
      <c r="C3" s="102" t="s">
        <v>1</v>
      </c>
      <c r="D3" s="104" t="s">
        <v>12</v>
      </c>
      <c r="E3" s="17" t="s">
        <v>0</v>
      </c>
      <c r="F3" s="70">
        <v>44243</v>
      </c>
      <c r="G3" s="71">
        <v>44250</v>
      </c>
      <c r="H3" s="71">
        <v>44257</v>
      </c>
      <c r="I3" s="71">
        <v>44264</v>
      </c>
      <c r="J3" s="71">
        <v>44271</v>
      </c>
      <c r="K3" s="71">
        <v>44278</v>
      </c>
      <c r="L3" s="71">
        <v>44285</v>
      </c>
      <c r="M3" s="71">
        <v>44292</v>
      </c>
      <c r="N3" s="71">
        <v>44299</v>
      </c>
      <c r="O3" s="22"/>
      <c r="P3" s="106" t="s">
        <v>13</v>
      </c>
      <c r="Q3" s="22"/>
    </row>
    <row r="4" spans="1:26" s="8" customFormat="1" ht="15.75" thickBot="1" x14ac:dyDescent="0.3">
      <c r="B4" s="79" t="s">
        <v>61</v>
      </c>
      <c r="C4" s="103"/>
      <c r="D4" s="105"/>
      <c r="E4" s="16" t="s">
        <v>2</v>
      </c>
      <c r="F4" s="18"/>
      <c r="G4" s="9"/>
      <c r="H4" s="9"/>
      <c r="I4" s="9"/>
      <c r="J4" s="9"/>
      <c r="K4" s="9"/>
      <c r="L4" s="9"/>
      <c r="M4" s="85"/>
      <c r="N4" s="9"/>
      <c r="O4" s="46"/>
      <c r="P4" s="107"/>
      <c r="Q4" s="46"/>
      <c r="R4" s="9"/>
      <c r="S4" s="9"/>
      <c r="X4" s="26"/>
    </row>
    <row r="5" spans="1:26" s="19" customFormat="1" ht="15.75" thickTop="1" x14ac:dyDescent="0.25">
      <c r="B5" s="81"/>
      <c r="C5" s="64"/>
      <c r="D5" s="53"/>
      <c r="E5" s="54"/>
      <c r="F5" s="57"/>
      <c r="G5" s="58"/>
      <c r="H5" s="58"/>
      <c r="I5" s="58"/>
      <c r="J5" s="58"/>
      <c r="K5" s="58"/>
      <c r="L5" s="58"/>
      <c r="M5" s="86"/>
      <c r="N5" s="59"/>
      <c r="O5" s="66"/>
      <c r="P5" s="62"/>
      <c r="Q5" s="47"/>
      <c r="R5" s="20"/>
      <c r="S5" s="20"/>
      <c r="V5" s="95"/>
      <c r="W5" s="108" t="s">
        <v>11</v>
      </c>
      <c r="X5" s="108"/>
      <c r="Y5" s="72"/>
    </row>
    <row r="6" spans="1:26" s="19" customFormat="1" ht="15.75" thickBot="1" x14ac:dyDescent="0.3">
      <c r="B6" s="82"/>
      <c r="C6" s="65"/>
      <c r="D6" s="55"/>
      <c r="E6" s="56"/>
      <c r="F6" s="60"/>
      <c r="G6" s="61"/>
      <c r="H6" s="61"/>
      <c r="I6" s="61"/>
      <c r="J6" s="61"/>
      <c r="K6" s="61"/>
      <c r="L6" s="61"/>
      <c r="M6" s="87"/>
      <c r="N6" s="97"/>
      <c r="O6" s="66"/>
      <c r="P6" s="62"/>
      <c r="Q6" s="47"/>
      <c r="R6" s="20" t="s">
        <v>4</v>
      </c>
      <c r="S6" s="20" t="s">
        <v>5</v>
      </c>
      <c r="T6" s="19" t="s">
        <v>6</v>
      </c>
      <c r="U6" s="19" t="s">
        <v>7</v>
      </c>
      <c r="V6" s="19" t="s">
        <v>8</v>
      </c>
      <c r="W6" s="19" t="s">
        <v>9</v>
      </c>
      <c r="X6" s="27" t="s">
        <v>10</v>
      </c>
    </row>
    <row r="7" spans="1:26" s="10" customFormat="1" ht="16.5" thickTop="1" thickBot="1" x14ac:dyDescent="0.3">
      <c r="B7" s="83">
        <v>1</v>
      </c>
      <c r="C7" s="42" t="s">
        <v>51</v>
      </c>
      <c r="D7" s="15">
        <f t="shared" ref="D7:D48" si="0">X7</f>
        <v>0.62398333333333333</v>
      </c>
      <c r="E7" s="34">
        <f t="shared" ref="E7:E48" si="1">SUM(F7:M7)</f>
        <v>4.7581000000000007</v>
      </c>
      <c r="F7" s="90">
        <v>0.5948</v>
      </c>
      <c r="G7" s="15">
        <v>0.60529999999999995</v>
      </c>
      <c r="H7" s="15">
        <v>0.61270000000000002</v>
      </c>
      <c r="I7" s="15">
        <v>0.50260000000000005</v>
      </c>
      <c r="J7" s="15">
        <v>0.65480000000000005</v>
      </c>
      <c r="K7" s="15">
        <v>0.66749999999999998</v>
      </c>
      <c r="L7" s="15">
        <v>0.60880000000000001</v>
      </c>
      <c r="M7" s="15">
        <v>0.51160000000000005</v>
      </c>
      <c r="N7" s="96">
        <v>0.5948</v>
      </c>
      <c r="O7" s="44"/>
      <c r="P7" s="67">
        <f t="shared" ref="P7:P48" si="2">AVERAGE(F7:N7)</f>
        <v>0.59476666666666678</v>
      </c>
      <c r="Q7" s="48"/>
      <c r="R7" s="38">
        <f t="shared" ref="R7:R48" si="3">LARGE($F7:$N7,1)</f>
        <v>0.66749999999999998</v>
      </c>
      <c r="S7" s="23">
        <f t="shared" ref="S7:S48" si="4">LARGE($F7:$N7,2)</f>
        <v>0.65480000000000005</v>
      </c>
      <c r="T7" s="23">
        <f t="shared" ref="T7:T48" si="5">LARGE($F7:$N7,3)</f>
        <v>0.61270000000000002</v>
      </c>
      <c r="U7" s="23">
        <f t="shared" ref="U7:U48" si="6">LARGE($F7:$N7,4)</f>
        <v>0.60880000000000001</v>
      </c>
      <c r="V7" s="23">
        <f t="shared" ref="V7:V48" si="7">LARGE($F7:$N7,5)</f>
        <v>0.60529999999999995</v>
      </c>
      <c r="W7" s="23">
        <f t="shared" ref="W7:W48" si="8">LARGE($F7:$N7,6)</f>
        <v>0.5948</v>
      </c>
      <c r="X7" s="28">
        <f t="shared" ref="X7:X48" si="9">AVERAGEIF(R7:W7,"&gt;0")</f>
        <v>0.62398333333333333</v>
      </c>
      <c r="Y7" s="23"/>
      <c r="Z7" s="23"/>
    </row>
    <row r="8" spans="1:26" ht="16.5" thickTop="1" thickBot="1" x14ac:dyDescent="0.3">
      <c r="B8" s="83">
        <v>2</v>
      </c>
      <c r="C8" s="42" t="s">
        <v>27</v>
      </c>
      <c r="D8" s="15">
        <f t="shared" si="0"/>
        <v>0.58665</v>
      </c>
      <c r="E8" s="34">
        <f t="shared" si="1"/>
        <v>4.0225</v>
      </c>
      <c r="F8" s="15">
        <v>0.51390000000000002</v>
      </c>
      <c r="G8" s="15">
        <v>0.60529999999999995</v>
      </c>
      <c r="H8" s="90">
        <v>0.56679999999999997</v>
      </c>
      <c r="I8" s="15">
        <v>0.50260000000000005</v>
      </c>
      <c r="J8" s="15">
        <v>0.65480000000000005</v>
      </c>
      <c r="K8" s="15">
        <v>0.66749999999999998</v>
      </c>
      <c r="L8" s="15"/>
      <c r="M8" s="15">
        <v>0.51160000000000005</v>
      </c>
      <c r="N8" s="15">
        <v>0.51160000000000005</v>
      </c>
      <c r="O8" s="48"/>
      <c r="P8" s="67">
        <f t="shared" si="2"/>
        <v>0.56676250000000006</v>
      </c>
      <c r="Q8" s="48"/>
      <c r="R8" s="38">
        <f t="shared" si="3"/>
        <v>0.66749999999999998</v>
      </c>
      <c r="S8" s="23">
        <f t="shared" si="4"/>
        <v>0.65480000000000005</v>
      </c>
      <c r="T8" s="23">
        <f t="shared" si="5"/>
        <v>0.60529999999999995</v>
      </c>
      <c r="U8" s="23">
        <f t="shared" si="6"/>
        <v>0.56679999999999997</v>
      </c>
      <c r="V8" s="23">
        <f t="shared" si="7"/>
        <v>0.51390000000000002</v>
      </c>
      <c r="W8" s="23">
        <f t="shared" si="8"/>
        <v>0.51160000000000005</v>
      </c>
      <c r="X8" s="28">
        <f t="shared" si="9"/>
        <v>0.58665</v>
      </c>
    </row>
    <row r="9" spans="1:26" ht="16.5" thickTop="1" thickBot="1" x14ac:dyDescent="0.3">
      <c r="B9" s="83">
        <v>3</v>
      </c>
      <c r="C9" s="41" t="s">
        <v>17</v>
      </c>
      <c r="D9" s="15">
        <f>X9</f>
        <v>0.58166666666666667</v>
      </c>
      <c r="E9" s="33">
        <f>SUM(F9:M9)</f>
        <v>4.5671999999999997</v>
      </c>
      <c r="F9" s="15">
        <v>0.57869999999999999</v>
      </c>
      <c r="G9" s="90">
        <v>0.56769999999999998</v>
      </c>
      <c r="H9" s="15">
        <v>0.60350000000000004</v>
      </c>
      <c r="I9" s="15">
        <v>0.57809999999999995</v>
      </c>
      <c r="J9" s="15">
        <v>0.54249999999999998</v>
      </c>
      <c r="K9" s="15">
        <v>0.56510000000000005</v>
      </c>
      <c r="L9" s="15">
        <v>0.53469999999999995</v>
      </c>
      <c r="M9" s="15">
        <v>0.59689999999999999</v>
      </c>
      <c r="N9" s="15">
        <v>0.54169999999999996</v>
      </c>
      <c r="O9" s="48"/>
      <c r="P9" s="67">
        <f>AVERAGE(F9:N9)</f>
        <v>0.56765555555555547</v>
      </c>
      <c r="Q9" s="48"/>
      <c r="R9" s="38">
        <f>LARGE($F9:$N9,1)</f>
        <v>0.60350000000000004</v>
      </c>
      <c r="S9" s="23">
        <f>LARGE($F9:$N9,2)</f>
        <v>0.59689999999999999</v>
      </c>
      <c r="T9" s="23">
        <f>LARGE($F9:$N9,3)</f>
        <v>0.57869999999999999</v>
      </c>
      <c r="U9" s="23">
        <f>LARGE($F9:$N9,4)</f>
        <v>0.57809999999999995</v>
      </c>
      <c r="V9" s="23">
        <f>LARGE($F9:$N9,5)</f>
        <v>0.56769999999999998</v>
      </c>
      <c r="W9" s="23">
        <f>LARGE($F9:$N9,6)</f>
        <v>0.56510000000000005</v>
      </c>
      <c r="X9" s="28">
        <f>AVERAGEIF(R9:W9,"&gt;0")</f>
        <v>0.58166666666666667</v>
      </c>
    </row>
    <row r="10" spans="1:26" ht="16.5" thickTop="1" thickBot="1" x14ac:dyDescent="0.3">
      <c r="B10" s="83">
        <v>4</v>
      </c>
      <c r="C10" s="42" t="s">
        <v>20</v>
      </c>
      <c r="D10" s="15">
        <f>X10</f>
        <v>0.57973333333333332</v>
      </c>
      <c r="E10" s="34">
        <f>SUM(F10:M10)</f>
        <v>4.4527000000000001</v>
      </c>
      <c r="F10" s="15">
        <v>0.57179999999999997</v>
      </c>
      <c r="G10" s="15">
        <v>0.53239999999999998</v>
      </c>
      <c r="H10" s="15">
        <v>0.50580000000000003</v>
      </c>
      <c r="I10" s="90">
        <v>0.56289999999999996</v>
      </c>
      <c r="J10" s="15">
        <v>0.55669999999999997</v>
      </c>
      <c r="K10" s="15">
        <v>0.54949999999999999</v>
      </c>
      <c r="L10" s="15">
        <v>0.60880000000000001</v>
      </c>
      <c r="M10" s="15">
        <v>0.56479999999999997</v>
      </c>
      <c r="N10" s="15">
        <v>0.61339999999999995</v>
      </c>
      <c r="O10" s="48"/>
      <c r="P10" s="67">
        <f>AVERAGE(F10:N10)</f>
        <v>0.56290000000000007</v>
      </c>
      <c r="Q10" s="48"/>
      <c r="R10" s="38">
        <f>LARGE($F10:$N10,1)</f>
        <v>0.61339999999999995</v>
      </c>
      <c r="S10" s="23">
        <f>LARGE($F10:$N10,2)</f>
        <v>0.60880000000000001</v>
      </c>
      <c r="T10" s="23">
        <f>LARGE($F10:$N10,3)</f>
        <v>0.57179999999999997</v>
      </c>
      <c r="U10" s="23">
        <f>LARGE($F10:$N10,4)</f>
        <v>0.56479999999999997</v>
      </c>
      <c r="V10" s="23">
        <f>LARGE($F10:$N10,5)</f>
        <v>0.56289999999999996</v>
      </c>
      <c r="W10" s="23">
        <f>LARGE($F10:$N10,6)</f>
        <v>0.55669999999999997</v>
      </c>
      <c r="X10" s="28">
        <f>AVERAGEIF(R10:W10,"&gt;0")</f>
        <v>0.57973333333333332</v>
      </c>
    </row>
    <row r="11" spans="1:26" s="14" customFormat="1" ht="16.5" thickTop="1" thickBot="1" x14ac:dyDescent="0.3">
      <c r="B11" s="83">
        <v>5</v>
      </c>
      <c r="C11" s="41" t="s">
        <v>23</v>
      </c>
      <c r="D11" s="15">
        <f t="shared" si="0"/>
        <v>0.57208333333333339</v>
      </c>
      <c r="E11" s="33">
        <f t="shared" si="1"/>
        <v>4.3925000000000001</v>
      </c>
      <c r="F11" s="15">
        <v>0.56479999999999997</v>
      </c>
      <c r="G11" s="15">
        <v>0.50770000000000004</v>
      </c>
      <c r="H11" s="15">
        <v>0.4975</v>
      </c>
      <c r="I11" s="15">
        <v>0.59899999999999998</v>
      </c>
      <c r="J11" s="15">
        <v>0.58540000000000003</v>
      </c>
      <c r="K11" s="15">
        <v>0.55989999999999995</v>
      </c>
      <c r="L11" s="90">
        <v>0.55159999999999998</v>
      </c>
      <c r="M11" s="15">
        <v>0.52659999999999996</v>
      </c>
      <c r="N11" s="15">
        <v>0.57179999999999997</v>
      </c>
      <c r="O11" s="48"/>
      <c r="P11" s="67">
        <f t="shared" si="2"/>
        <v>0.55158888888888891</v>
      </c>
      <c r="Q11" s="48"/>
      <c r="R11" s="38">
        <f t="shared" si="3"/>
        <v>0.59899999999999998</v>
      </c>
      <c r="S11" s="23">
        <f t="shared" si="4"/>
        <v>0.58540000000000003</v>
      </c>
      <c r="T11" s="23">
        <f t="shared" si="5"/>
        <v>0.57179999999999997</v>
      </c>
      <c r="U11" s="23">
        <f t="shared" si="6"/>
        <v>0.56479999999999997</v>
      </c>
      <c r="V11" s="23">
        <f t="shared" si="7"/>
        <v>0.55989999999999995</v>
      </c>
      <c r="W11" s="23">
        <f t="shared" si="8"/>
        <v>0.55159999999999998</v>
      </c>
      <c r="X11" s="28">
        <f t="shared" si="9"/>
        <v>0.57208333333333339</v>
      </c>
    </row>
    <row r="12" spans="1:26" s="14" customFormat="1" ht="16.5" thickTop="1" thickBot="1" x14ac:dyDescent="0.3">
      <c r="B12" s="83">
        <v>6</v>
      </c>
      <c r="C12" s="42" t="s">
        <v>16</v>
      </c>
      <c r="D12" s="15">
        <f t="shared" si="0"/>
        <v>0.5682666666666667</v>
      </c>
      <c r="E12" s="34">
        <f t="shared" si="1"/>
        <v>3.4026000000000001</v>
      </c>
      <c r="F12" s="15">
        <v>0.57869999999999999</v>
      </c>
      <c r="G12" s="15"/>
      <c r="H12" s="15">
        <v>0.60350000000000004</v>
      </c>
      <c r="I12" s="15">
        <v>0.57809999999999995</v>
      </c>
      <c r="J12" s="15">
        <v>0.54249999999999998</v>
      </c>
      <c r="K12" s="15">
        <v>0.56510000000000005</v>
      </c>
      <c r="L12" s="15">
        <v>0.53469999999999995</v>
      </c>
      <c r="M12" s="15"/>
      <c r="N12" s="15">
        <v>0.54169999999999996</v>
      </c>
      <c r="O12" s="48"/>
      <c r="P12" s="67">
        <f t="shared" si="2"/>
        <v>0.56347142857142862</v>
      </c>
      <c r="Q12" s="48"/>
      <c r="R12" s="38">
        <f t="shared" si="3"/>
        <v>0.60350000000000004</v>
      </c>
      <c r="S12" s="23">
        <f t="shared" si="4"/>
        <v>0.57869999999999999</v>
      </c>
      <c r="T12" s="23">
        <f t="shared" si="5"/>
        <v>0.57809999999999995</v>
      </c>
      <c r="U12" s="23">
        <f t="shared" si="6"/>
        <v>0.56510000000000005</v>
      </c>
      <c r="V12" s="23">
        <f t="shared" si="7"/>
        <v>0.54249999999999998</v>
      </c>
      <c r="W12" s="23">
        <f t="shared" si="8"/>
        <v>0.54169999999999996</v>
      </c>
      <c r="X12" s="28">
        <f t="shared" si="9"/>
        <v>0.5682666666666667</v>
      </c>
    </row>
    <row r="13" spans="1:26" s="14" customFormat="1" ht="16.5" thickTop="1" thickBot="1" x14ac:dyDescent="0.3">
      <c r="B13" s="83">
        <v>7</v>
      </c>
      <c r="C13" s="41" t="s">
        <v>22</v>
      </c>
      <c r="D13" s="15">
        <f t="shared" si="0"/>
        <v>0.56791666666666663</v>
      </c>
      <c r="E13" s="33">
        <f t="shared" si="1"/>
        <v>3.8408999999999995</v>
      </c>
      <c r="F13" s="15">
        <v>0.56479999999999997</v>
      </c>
      <c r="G13" s="15">
        <v>0.50770000000000004</v>
      </c>
      <c r="H13" s="15">
        <v>0.4975</v>
      </c>
      <c r="I13" s="15">
        <v>0.59899999999999998</v>
      </c>
      <c r="J13" s="15">
        <v>0.58540000000000003</v>
      </c>
      <c r="K13" s="15">
        <v>0.55989999999999995</v>
      </c>
      <c r="L13" s="15"/>
      <c r="M13" s="15">
        <v>0.52659999999999996</v>
      </c>
      <c r="N13" s="15">
        <v>0.57179999999999997</v>
      </c>
      <c r="O13" s="48"/>
      <c r="P13" s="67">
        <f t="shared" si="2"/>
        <v>0.5515874999999999</v>
      </c>
      <c r="Q13" s="48"/>
      <c r="R13" s="38">
        <f t="shared" si="3"/>
        <v>0.59899999999999998</v>
      </c>
      <c r="S13" s="23">
        <f t="shared" si="4"/>
        <v>0.58540000000000003</v>
      </c>
      <c r="T13" s="23">
        <f t="shared" si="5"/>
        <v>0.57179999999999997</v>
      </c>
      <c r="U13" s="23">
        <f t="shared" si="6"/>
        <v>0.56479999999999997</v>
      </c>
      <c r="V13" s="23">
        <f t="shared" si="7"/>
        <v>0.55989999999999995</v>
      </c>
      <c r="W13" s="23">
        <f t="shared" si="8"/>
        <v>0.52659999999999996</v>
      </c>
      <c r="X13" s="28">
        <f t="shared" si="9"/>
        <v>0.56791666666666663</v>
      </c>
    </row>
    <row r="14" spans="1:26" s="14" customFormat="1" ht="16.5" thickTop="1" thickBot="1" x14ac:dyDescent="0.3">
      <c r="B14" s="83">
        <v>8</v>
      </c>
      <c r="C14" s="42" t="s">
        <v>21</v>
      </c>
      <c r="D14" s="15">
        <f t="shared" si="0"/>
        <v>0.56476666666666675</v>
      </c>
      <c r="E14" s="34">
        <f t="shared" si="1"/>
        <v>3.7289000000000003</v>
      </c>
      <c r="F14" s="15">
        <v>0.57179999999999997</v>
      </c>
      <c r="G14" s="15">
        <v>0.53239999999999998</v>
      </c>
      <c r="H14" s="15">
        <v>0.50580000000000003</v>
      </c>
      <c r="I14" s="15">
        <v>0.44790000000000002</v>
      </c>
      <c r="J14" s="15">
        <v>0.55669999999999997</v>
      </c>
      <c r="K14" s="15">
        <v>0.54949999999999999</v>
      </c>
      <c r="L14" s="15"/>
      <c r="M14" s="15">
        <v>0.56479999999999997</v>
      </c>
      <c r="N14" s="15">
        <v>0.61339999999999995</v>
      </c>
      <c r="O14" s="48"/>
      <c r="P14" s="67">
        <f t="shared" si="2"/>
        <v>0.54278749999999998</v>
      </c>
      <c r="Q14" s="48"/>
      <c r="R14" s="38">
        <f t="shared" si="3"/>
        <v>0.61339999999999995</v>
      </c>
      <c r="S14" s="23">
        <f t="shared" si="4"/>
        <v>0.57179999999999997</v>
      </c>
      <c r="T14" s="23">
        <f t="shared" si="5"/>
        <v>0.56479999999999997</v>
      </c>
      <c r="U14" s="23">
        <f t="shared" si="6"/>
        <v>0.55669999999999997</v>
      </c>
      <c r="V14" s="23">
        <f t="shared" si="7"/>
        <v>0.54949999999999999</v>
      </c>
      <c r="W14" s="23">
        <f t="shared" si="8"/>
        <v>0.53239999999999998</v>
      </c>
      <c r="X14" s="28">
        <f t="shared" si="9"/>
        <v>0.56476666666666675</v>
      </c>
    </row>
    <row r="15" spans="1:26" s="14" customFormat="1" ht="16.5" thickTop="1" thickBot="1" x14ac:dyDescent="0.3">
      <c r="B15" s="83">
        <v>9</v>
      </c>
      <c r="C15" s="41" t="s">
        <v>53</v>
      </c>
      <c r="D15" s="15">
        <f t="shared" si="0"/>
        <v>0.55864999999999998</v>
      </c>
      <c r="E15" s="33">
        <f t="shared" si="1"/>
        <v>3.6284999999999998</v>
      </c>
      <c r="F15" s="15">
        <v>0.53239999999999998</v>
      </c>
      <c r="G15" s="15">
        <v>0.54759999999999998</v>
      </c>
      <c r="H15" s="15">
        <v>0.59699999999999998</v>
      </c>
      <c r="I15" s="15">
        <v>0.55469999999999997</v>
      </c>
      <c r="J15" s="90">
        <v>0.52759999999999996</v>
      </c>
      <c r="K15" s="15">
        <v>0.42709999999999998</v>
      </c>
      <c r="L15" s="15">
        <v>0.44209999999999999</v>
      </c>
      <c r="M15" s="15"/>
      <c r="N15" s="15">
        <v>0.59260000000000002</v>
      </c>
      <c r="O15" s="48"/>
      <c r="P15" s="67">
        <f t="shared" si="2"/>
        <v>0.52763749999999998</v>
      </c>
      <c r="Q15" s="48"/>
      <c r="R15" s="38">
        <f t="shared" si="3"/>
        <v>0.59699999999999998</v>
      </c>
      <c r="S15" s="23">
        <f t="shared" si="4"/>
        <v>0.59260000000000002</v>
      </c>
      <c r="T15" s="23">
        <f t="shared" si="5"/>
        <v>0.55469999999999997</v>
      </c>
      <c r="U15" s="23">
        <f t="shared" si="6"/>
        <v>0.54759999999999998</v>
      </c>
      <c r="V15" s="23">
        <f t="shared" si="7"/>
        <v>0.53239999999999998</v>
      </c>
      <c r="W15" s="23">
        <f t="shared" si="8"/>
        <v>0.52759999999999996</v>
      </c>
      <c r="X15" s="28">
        <f t="shared" si="9"/>
        <v>0.55864999999999998</v>
      </c>
    </row>
    <row r="16" spans="1:26" s="14" customFormat="1" ht="16.5" thickTop="1" thickBot="1" x14ac:dyDescent="0.3">
      <c r="B16" s="83"/>
      <c r="C16" s="41" t="s">
        <v>24</v>
      </c>
      <c r="D16" s="15">
        <f t="shared" si="0"/>
        <v>0.55864999999999998</v>
      </c>
      <c r="E16" s="33">
        <f t="shared" si="1"/>
        <v>3.6284999999999998</v>
      </c>
      <c r="F16" s="15">
        <v>0.53239999999999998</v>
      </c>
      <c r="G16" s="15">
        <v>0.54759999999999998</v>
      </c>
      <c r="H16" s="15">
        <v>0.59699999999999998</v>
      </c>
      <c r="I16" s="15">
        <v>0.55469999999999997</v>
      </c>
      <c r="J16" s="15"/>
      <c r="K16" s="15">
        <v>0.42709999999999998</v>
      </c>
      <c r="L16" s="15">
        <v>0.44209999999999999</v>
      </c>
      <c r="M16" s="90">
        <v>0.52759999999999996</v>
      </c>
      <c r="N16" s="15">
        <v>0.59260000000000002</v>
      </c>
      <c r="O16" s="48"/>
      <c r="P16" s="67">
        <f t="shared" si="2"/>
        <v>0.52763749999999998</v>
      </c>
      <c r="Q16" s="48"/>
      <c r="R16" s="38">
        <f t="shared" si="3"/>
        <v>0.59699999999999998</v>
      </c>
      <c r="S16" s="23">
        <f t="shared" si="4"/>
        <v>0.59260000000000002</v>
      </c>
      <c r="T16" s="23">
        <f t="shared" si="5"/>
        <v>0.55469999999999997</v>
      </c>
      <c r="U16" s="23">
        <f t="shared" si="6"/>
        <v>0.54759999999999998</v>
      </c>
      <c r="V16" s="23">
        <f t="shared" si="7"/>
        <v>0.53239999999999998</v>
      </c>
      <c r="W16" s="23">
        <f t="shared" si="8"/>
        <v>0.52759999999999996</v>
      </c>
      <c r="X16" s="28">
        <f t="shared" si="9"/>
        <v>0.55864999999999998</v>
      </c>
    </row>
    <row r="17" spans="2:24" s="14" customFormat="1" ht="16.5" thickTop="1" thickBot="1" x14ac:dyDescent="0.3">
      <c r="B17" s="83">
        <v>11</v>
      </c>
      <c r="C17" s="42" t="s">
        <v>54</v>
      </c>
      <c r="D17" s="15">
        <f t="shared" si="0"/>
        <v>0.55653333333333321</v>
      </c>
      <c r="E17" s="34">
        <f t="shared" si="1"/>
        <v>3.6791999999999998</v>
      </c>
      <c r="F17" s="15"/>
      <c r="G17" s="15">
        <v>0.57650000000000001</v>
      </c>
      <c r="H17" s="15">
        <v>0.47870000000000001</v>
      </c>
      <c r="I17" s="15">
        <v>0.57809999999999995</v>
      </c>
      <c r="J17" s="15">
        <v>0.41010000000000002</v>
      </c>
      <c r="K17" s="15">
        <v>0.47620000000000001</v>
      </c>
      <c r="L17" s="15">
        <v>0.57869999999999999</v>
      </c>
      <c r="M17" s="15">
        <v>0.58089999999999997</v>
      </c>
      <c r="N17" s="15">
        <v>0.54630000000000001</v>
      </c>
      <c r="O17" s="49"/>
      <c r="P17" s="67">
        <f t="shared" si="2"/>
        <v>0.52818750000000003</v>
      </c>
      <c r="Q17" s="49"/>
      <c r="R17" s="38">
        <f t="shared" si="3"/>
        <v>0.58089999999999997</v>
      </c>
      <c r="S17" s="23">
        <f t="shared" si="4"/>
        <v>0.57869999999999999</v>
      </c>
      <c r="T17" s="23">
        <f t="shared" si="5"/>
        <v>0.57809999999999995</v>
      </c>
      <c r="U17" s="23">
        <f t="shared" si="6"/>
        <v>0.57650000000000001</v>
      </c>
      <c r="V17" s="23">
        <f t="shared" si="7"/>
        <v>0.54630000000000001</v>
      </c>
      <c r="W17" s="23">
        <f t="shared" si="8"/>
        <v>0.47870000000000001</v>
      </c>
      <c r="X17" s="28">
        <f t="shared" si="9"/>
        <v>0.55653333333333321</v>
      </c>
    </row>
    <row r="18" spans="2:24" s="14" customFormat="1" ht="16.5" thickTop="1" thickBot="1" x14ac:dyDescent="0.3">
      <c r="B18" s="83"/>
      <c r="C18" s="42" t="s">
        <v>55</v>
      </c>
      <c r="D18" s="15">
        <f t="shared" si="0"/>
        <v>0.55653333333333321</v>
      </c>
      <c r="E18" s="34">
        <f t="shared" si="1"/>
        <v>3.6791999999999998</v>
      </c>
      <c r="F18" s="15"/>
      <c r="G18" s="15">
        <v>0.57650000000000001</v>
      </c>
      <c r="H18" s="15">
        <v>0.47870000000000001</v>
      </c>
      <c r="I18" s="15">
        <v>0.57809999999999995</v>
      </c>
      <c r="J18" s="15">
        <v>0.41010000000000002</v>
      </c>
      <c r="K18" s="15">
        <v>0.47620000000000001</v>
      </c>
      <c r="L18" s="15">
        <v>0.57869999999999999</v>
      </c>
      <c r="M18" s="15">
        <v>0.58089999999999997</v>
      </c>
      <c r="N18" s="15">
        <v>0.54630000000000001</v>
      </c>
      <c r="O18" s="48"/>
      <c r="P18" s="67">
        <f t="shared" si="2"/>
        <v>0.52818750000000003</v>
      </c>
      <c r="Q18" s="48"/>
      <c r="R18" s="38">
        <f t="shared" si="3"/>
        <v>0.58089999999999997</v>
      </c>
      <c r="S18" s="23">
        <f t="shared" si="4"/>
        <v>0.57869999999999999</v>
      </c>
      <c r="T18" s="23">
        <f t="shared" si="5"/>
        <v>0.57809999999999995</v>
      </c>
      <c r="U18" s="23">
        <f t="shared" si="6"/>
        <v>0.57650000000000001</v>
      </c>
      <c r="V18" s="23">
        <f t="shared" si="7"/>
        <v>0.54630000000000001</v>
      </c>
      <c r="W18" s="23">
        <f t="shared" si="8"/>
        <v>0.47870000000000001</v>
      </c>
      <c r="X18" s="28">
        <f t="shared" si="9"/>
        <v>0.55653333333333321</v>
      </c>
    </row>
    <row r="19" spans="2:24" s="14" customFormat="1" ht="16.5" thickTop="1" thickBot="1" x14ac:dyDescent="0.3">
      <c r="B19" s="83">
        <v>13</v>
      </c>
      <c r="C19" s="41" t="s">
        <v>14</v>
      </c>
      <c r="D19" s="15">
        <f t="shared" si="0"/>
        <v>0.53935</v>
      </c>
      <c r="E19" s="33">
        <f t="shared" si="1"/>
        <v>3.9755000000000003</v>
      </c>
      <c r="F19" s="15">
        <v>0.66200000000000003</v>
      </c>
      <c r="G19" s="15">
        <v>0.43580000000000002</v>
      </c>
      <c r="H19" s="15">
        <v>0.46439999999999998</v>
      </c>
      <c r="I19" s="15">
        <v>0.38990000000000002</v>
      </c>
      <c r="J19" s="15">
        <v>0.49619999999999997</v>
      </c>
      <c r="K19" s="15">
        <v>0.47920000000000001</v>
      </c>
      <c r="L19" s="15">
        <v>0.5857</v>
      </c>
      <c r="M19" s="15">
        <v>0.46229999999999999</v>
      </c>
      <c r="N19" s="15">
        <v>0.54859999999999998</v>
      </c>
      <c r="O19" s="48"/>
      <c r="P19" s="67">
        <f t="shared" si="2"/>
        <v>0.50267777777777789</v>
      </c>
      <c r="Q19" s="48"/>
      <c r="R19" s="38">
        <f t="shared" si="3"/>
        <v>0.66200000000000003</v>
      </c>
      <c r="S19" s="23">
        <f t="shared" si="4"/>
        <v>0.5857</v>
      </c>
      <c r="T19" s="23">
        <f t="shared" si="5"/>
        <v>0.54859999999999998</v>
      </c>
      <c r="U19" s="23">
        <f t="shared" si="6"/>
        <v>0.49619999999999997</v>
      </c>
      <c r="V19" s="23">
        <f t="shared" si="7"/>
        <v>0.47920000000000001</v>
      </c>
      <c r="W19" s="23">
        <f t="shared" si="8"/>
        <v>0.46439999999999998</v>
      </c>
      <c r="X19" s="28">
        <f t="shared" si="9"/>
        <v>0.53935</v>
      </c>
    </row>
    <row r="20" spans="2:24" ht="16.5" thickTop="1" thickBot="1" x14ac:dyDescent="0.3">
      <c r="B20" s="83"/>
      <c r="C20" s="41" t="s">
        <v>15</v>
      </c>
      <c r="D20" s="15">
        <f t="shared" si="0"/>
        <v>0.53935</v>
      </c>
      <c r="E20" s="33">
        <f t="shared" si="1"/>
        <v>3.9755000000000003</v>
      </c>
      <c r="F20" s="15">
        <v>0.66200000000000003</v>
      </c>
      <c r="G20" s="15">
        <v>0.43580000000000002</v>
      </c>
      <c r="H20" s="15">
        <v>0.46439999999999998</v>
      </c>
      <c r="I20" s="15">
        <v>0.38990000000000002</v>
      </c>
      <c r="J20" s="15">
        <v>0.49619999999999997</v>
      </c>
      <c r="K20" s="15">
        <v>0.47920000000000001</v>
      </c>
      <c r="L20" s="15">
        <v>0.5857</v>
      </c>
      <c r="M20" s="15">
        <v>0.46229999999999999</v>
      </c>
      <c r="N20" s="15">
        <v>0.54859999999999998</v>
      </c>
      <c r="O20" s="78"/>
      <c r="P20" s="67">
        <f t="shared" si="2"/>
        <v>0.50267777777777789</v>
      </c>
      <c r="Q20" s="48"/>
      <c r="R20" s="38">
        <f t="shared" si="3"/>
        <v>0.66200000000000003</v>
      </c>
      <c r="S20" s="23">
        <f t="shared" si="4"/>
        <v>0.5857</v>
      </c>
      <c r="T20" s="23">
        <f t="shared" si="5"/>
        <v>0.54859999999999998</v>
      </c>
      <c r="U20" s="23">
        <f t="shared" si="6"/>
        <v>0.49619999999999997</v>
      </c>
      <c r="V20" s="23">
        <f t="shared" si="7"/>
        <v>0.47920000000000001</v>
      </c>
      <c r="W20" s="23">
        <f t="shared" si="8"/>
        <v>0.46439999999999998</v>
      </c>
      <c r="X20" s="28">
        <f t="shared" si="9"/>
        <v>0.53935</v>
      </c>
    </row>
    <row r="21" spans="2:24" ht="16.5" thickTop="1" thickBot="1" x14ac:dyDescent="0.3">
      <c r="B21" s="83">
        <v>15</v>
      </c>
      <c r="C21" s="41" t="s">
        <v>26</v>
      </c>
      <c r="D21" s="15">
        <f t="shared" si="0"/>
        <v>0.53690000000000004</v>
      </c>
      <c r="E21" s="33">
        <f t="shared" si="1"/>
        <v>4.2258000000000004</v>
      </c>
      <c r="F21" s="15">
        <v>0.51390000000000002</v>
      </c>
      <c r="G21" s="15">
        <v>0.51559999999999995</v>
      </c>
      <c r="H21" s="15">
        <v>0.52010000000000001</v>
      </c>
      <c r="I21" s="15">
        <v>0.49109999999999998</v>
      </c>
      <c r="J21" s="15">
        <v>0.57489999999999997</v>
      </c>
      <c r="K21" s="15">
        <v>0.52980000000000005</v>
      </c>
      <c r="L21" s="15">
        <v>0.56710000000000005</v>
      </c>
      <c r="M21" s="15">
        <v>0.51329999999999998</v>
      </c>
      <c r="N21" s="15">
        <v>0.48170000000000002</v>
      </c>
      <c r="O21" s="49"/>
      <c r="P21" s="67">
        <f t="shared" si="2"/>
        <v>0.52305555555555561</v>
      </c>
      <c r="Q21" s="49"/>
      <c r="R21" s="38">
        <f t="shared" si="3"/>
        <v>0.57489999999999997</v>
      </c>
      <c r="S21" s="23">
        <f t="shared" si="4"/>
        <v>0.56710000000000005</v>
      </c>
      <c r="T21" s="23">
        <f t="shared" si="5"/>
        <v>0.52980000000000005</v>
      </c>
      <c r="U21" s="23">
        <f t="shared" si="6"/>
        <v>0.52010000000000001</v>
      </c>
      <c r="V21" s="23">
        <f t="shared" si="7"/>
        <v>0.51559999999999995</v>
      </c>
      <c r="W21" s="23">
        <f t="shared" si="8"/>
        <v>0.51390000000000002</v>
      </c>
      <c r="X21" s="28">
        <f t="shared" si="9"/>
        <v>0.53690000000000004</v>
      </c>
    </row>
    <row r="22" spans="2:24" ht="16.5" thickTop="1" thickBot="1" x14ac:dyDescent="0.3">
      <c r="B22" s="83">
        <v>16</v>
      </c>
      <c r="C22" s="41" t="s">
        <v>18</v>
      </c>
      <c r="D22" s="15">
        <f t="shared" si="0"/>
        <v>0.53609999999999991</v>
      </c>
      <c r="E22" s="33">
        <f t="shared" si="1"/>
        <v>4.0853999999999999</v>
      </c>
      <c r="F22" s="15">
        <v>0.57640000000000002</v>
      </c>
      <c r="G22" s="15">
        <v>0.48399999999999999</v>
      </c>
      <c r="H22" s="15">
        <v>0.53749999999999998</v>
      </c>
      <c r="I22" s="15">
        <v>0.47399999999999998</v>
      </c>
      <c r="J22" s="15">
        <v>0.5212</v>
      </c>
      <c r="K22" s="15">
        <v>0.60680000000000001</v>
      </c>
      <c r="L22" s="15">
        <v>0.49070000000000003</v>
      </c>
      <c r="M22" s="15">
        <v>0.39479999999999998</v>
      </c>
      <c r="N22" s="15"/>
      <c r="O22" s="48"/>
      <c r="P22" s="67">
        <f t="shared" si="2"/>
        <v>0.51067499999999999</v>
      </c>
      <c r="Q22" s="48"/>
      <c r="R22" s="38">
        <f t="shared" si="3"/>
        <v>0.60680000000000001</v>
      </c>
      <c r="S22" s="23">
        <f t="shared" si="4"/>
        <v>0.57640000000000002</v>
      </c>
      <c r="T22" s="23">
        <f t="shared" si="5"/>
        <v>0.53749999999999998</v>
      </c>
      <c r="U22" s="23">
        <f t="shared" si="6"/>
        <v>0.5212</v>
      </c>
      <c r="V22" s="23">
        <f t="shared" si="7"/>
        <v>0.49070000000000003</v>
      </c>
      <c r="W22" s="23">
        <f t="shared" si="8"/>
        <v>0.48399999999999999</v>
      </c>
      <c r="X22" s="28">
        <f t="shared" si="9"/>
        <v>0.53609999999999991</v>
      </c>
    </row>
    <row r="23" spans="2:24" ht="16.5" thickTop="1" thickBot="1" x14ac:dyDescent="0.3">
      <c r="B23" s="83"/>
      <c r="C23" s="41" t="s">
        <v>19</v>
      </c>
      <c r="D23" s="15">
        <f t="shared" si="0"/>
        <v>0.53609999999999991</v>
      </c>
      <c r="E23" s="33">
        <f t="shared" si="1"/>
        <v>4.0853999999999999</v>
      </c>
      <c r="F23" s="15">
        <v>0.57640000000000002</v>
      </c>
      <c r="G23" s="15">
        <v>0.48399999999999999</v>
      </c>
      <c r="H23" s="15">
        <v>0.53749999999999998</v>
      </c>
      <c r="I23" s="15">
        <v>0.47399999999999998</v>
      </c>
      <c r="J23" s="15">
        <v>0.5212</v>
      </c>
      <c r="K23" s="15">
        <v>0.60680000000000001</v>
      </c>
      <c r="L23" s="15">
        <v>0.49070000000000003</v>
      </c>
      <c r="M23" s="15">
        <v>0.39479999999999998</v>
      </c>
      <c r="N23" s="15"/>
      <c r="O23" s="48"/>
      <c r="P23" s="67">
        <f t="shared" si="2"/>
        <v>0.51067499999999999</v>
      </c>
      <c r="Q23" s="48"/>
      <c r="R23" s="38">
        <f t="shared" si="3"/>
        <v>0.60680000000000001</v>
      </c>
      <c r="S23" s="23">
        <f t="shared" si="4"/>
        <v>0.57640000000000002</v>
      </c>
      <c r="T23" s="23">
        <f t="shared" si="5"/>
        <v>0.53749999999999998</v>
      </c>
      <c r="U23" s="23">
        <f t="shared" si="6"/>
        <v>0.5212</v>
      </c>
      <c r="V23" s="23">
        <f t="shared" si="7"/>
        <v>0.49070000000000003</v>
      </c>
      <c r="W23" s="23">
        <f t="shared" si="8"/>
        <v>0.48399999999999999</v>
      </c>
      <c r="X23" s="28">
        <f t="shared" si="9"/>
        <v>0.53609999999999991</v>
      </c>
    </row>
    <row r="24" spans="2:24" ht="16.5" thickTop="1" thickBot="1" x14ac:dyDescent="0.3">
      <c r="B24" s="83">
        <v>18</v>
      </c>
      <c r="C24" s="42" t="s">
        <v>30</v>
      </c>
      <c r="D24" s="15">
        <f t="shared" si="0"/>
        <v>0.52243333333333331</v>
      </c>
      <c r="E24" s="34">
        <f t="shared" si="1"/>
        <v>3.5825000000000005</v>
      </c>
      <c r="F24" s="15">
        <v>0.49769999999999998</v>
      </c>
      <c r="G24" s="15">
        <v>0.46579999999999999</v>
      </c>
      <c r="H24" s="15">
        <v>0.5464</v>
      </c>
      <c r="I24" s="15">
        <v>0.44790000000000002</v>
      </c>
      <c r="J24" s="15"/>
      <c r="K24" s="90">
        <v>0.50249999999999995</v>
      </c>
      <c r="L24" s="15">
        <v>0.55559999999999998</v>
      </c>
      <c r="M24" s="15">
        <v>0.56659999999999999</v>
      </c>
      <c r="N24" s="15">
        <v>0.4375</v>
      </c>
      <c r="O24" s="48"/>
      <c r="P24" s="67">
        <f t="shared" si="2"/>
        <v>0.50250000000000006</v>
      </c>
      <c r="Q24" s="48"/>
      <c r="R24" s="38">
        <f t="shared" si="3"/>
        <v>0.56659999999999999</v>
      </c>
      <c r="S24" s="23">
        <f t="shared" si="4"/>
        <v>0.55559999999999998</v>
      </c>
      <c r="T24" s="23">
        <f t="shared" si="5"/>
        <v>0.5464</v>
      </c>
      <c r="U24" s="23">
        <f t="shared" si="6"/>
        <v>0.50249999999999995</v>
      </c>
      <c r="V24" s="23">
        <f t="shared" si="7"/>
        <v>0.49769999999999998</v>
      </c>
      <c r="W24" s="23">
        <f t="shared" si="8"/>
        <v>0.46579999999999999</v>
      </c>
      <c r="X24" s="28">
        <f t="shared" si="9"/>
        <v>0.52243333333333331</v>
      </c>
    </row>
    <row r="25" spans="2:24" ht="16.5" thickTop="1" thickBot="1" x14ac:dyDescent="0.3">
      <c r="B25" s="83">
        <v>19</v>
      </c>
      <c r="C25" s="42" t="s">
        <v>29</v>
      </c>
      <c r="D25" s="15">
        <f t="shared" si="0"/>
        <v>0.52200000000000002</v>
      </c>
      <c r="E25" s="34">
        <f t="shared" si="1"/>
        <v>4.0248999999999997</v>
      </c>
      <c r="F25" s="15">
        <v>0.51160000000000005</v>
      </c>
      <c r="G25" s="15">
        <v>0.54390000000000005</v>
      </c>
      <c r="H25" s="15">
        <v>0.5171</v>
      </c>
      <c r="I25" s="15">
        <v>0.45540000000000003</v>
      </c>
      <c r="J25" s="15">
        <v>0.5393</v>
      </c>
      <c r="K25" s="15">
        <v>0.4375</v>
      </c>
      <c r="L25" s="15">
        <v>0.49769999999999998</v>
      </c>
      <c r="M25" s="15">
        <v>0.52239999999999998</v>
      </c>
      <c r="N25" s="15">
        <v>0.49309999999999998</v>
      </c>
      <c r="O25" s="48"/>
      <c r="P25" s="67">
        <f t="shared" si="2"/>
        <v>0.502</v>
      </c>
      <c r="Q25" s="48"/>
      <c r="R25" s="38">
        <f t="shared" si="3"/>
        <v>0.54390000000000005</v>
      </c>
      <c r="S25" s="23">
        <f t="shared" si="4"/>
        <v>0.5393</v>
      </c>
      <c r="T25" s="23">
        <f t="shared" si="5"/>
        <v>0.52239999999999998</v>
      </c>
      <c r="U25" s="23">
        <f t="shared" si="6"/>
        <v>0.5171</v>
      </c>
      <c r="V25" s="23">
        <f t="shared" si="7"/>
        <v>0.51160000000000005</v>
      </c>
      <c r="W25" s="23">
        <f t="shared" si="8"/>
        <v>0.49769999999999998</v>
      </c>
      <c r="X25" s="28">
        <f t="shared" si="9"/>
        <v>0.52200000000000002</v>
      </c>
    </row>
    <row r="26" spans="2:24" ht="16.5" thickTop="1" thickBot="1" x14ac:dyDescent="0.3">
      <c r="B26" s="83">
        <v>20</v>
      </c>
      <c r="C26" s="42" t="s">
        <v>37</v>
      </c>
      <c r="D26" s="15">
        <f t="shared" si="0"/>
        <v>0.52029999999999998</v>
      </c>
      <c r="E26" s="34">
        <f t="shared" si="1"/>
        <v>3.9925999999999999</v>
      </c>
      <c r="F26" s="15">
        <v>0.48609999999999998</v>
      </c>
      <c r="G26" s="15">
        <v>0.53459999999999996</v>
      </c>
      <c r="H26" s="15">
        <v>0.51180000000000003</v>
      </c>
      <c r="I26" s="15">
        <v>0.60119999999999996</v>
      </c>
      <c r="J26" s="15">
        <v>0.45440000000000003</v>
      </c>
      <c r="K26" s="15">
        <v>0.49740000000000001</v>
      </c>
      <c r="L26" s="15">
        <v>0.42359999999999998</v>
      </c>
      <c r="M26" s="15">
        <v>0.48349999999999999</v>
      </c>
      <c r="N26" s="15">
        <v>0.49070000000000003</v>
      </c>
      <c r="O26" s="48"/>
      <c r="P26" s="67">
        <f t="shared" si="2"/>
        <v>0.49814444444444445</v>
      </c>
      <c r="Q26" s="48"/>
      <c r="R26" s="38">
        <f t="shared" si="3"/>
        <v>0.60119999999999996</v>
      </c>
      <c r="S26" s="23">
        <f t="shared" si="4"/>
        <v>0.53459999999999996</v>
      </c>
      <c r="T26" s="23">
        <f t="shared" si="5"/>
        <v>0.51180000000000003</v>
      </c>
      <c r="U26" s="23">
        <f t="shared" si="6"/>
        <v>0.49740000000000001</v>
      </c>
      <c r="V26" s="23">
        <f t="shared" si="7"/>
        <v>0.49070000000000003</v>
      </c>
      <c r="W26" s="23">
        <f t="shared" si="8"/>
        <v>0.48609999999999998</v>
      </c>
      <c r="X26" s="28">
        <f t="shared" si="9"/>
        <v>0.52029999999999998</v>
      </c>
    </row>
    <row r="27" spans="2:24" ht="16.5" thickTop="1" thickBot="1" x14ac:dyDescent="0.3">
      <c r="B27" s="83"/>
      <c r="C27" s="42" t="s">
        <v>38</v>
      </c>
      <c r="D27" s="15">
        <f t="shared" si="0"/>
        <v>0.52029999999999998</v>
      </c>
      <c r="E27" s="34">
        <f t="shared" si="1"/>
        <v>3.9925999999999999</v>
      </c>
      <c r="F27" s="15">
        <v>0.48609999999999998</v>
      </c>
      <c r="G27" s="15">
        <v>0.53459999999999996</v>
      </c>
      <c r="H27" s="15">
        <v>0.51180000000000003</v>
      </c>
      <c r="I27" s="15">
        <v>0.60119999999999996</v>
      </c>
      <c r="J27" s="15">
        <v>0.45440000000000003</v>
      </c>
      <c r="K27" s="15">
        <v>0.49740000000000001</v>
      </c>
      <c r="L27" s="15">
        <v>0.42359999999999998</v>
      </c>
      <c r="M27" s="15">
        <v>0.48349999999999999</v>
      </c>
      <c r="N27" s="15">
        <v>0.49070000000000003</v>
      </c>
      <c r="O27" s="48"/>
      <c r="P27" s="67">
        <f t="shared" si="2"/>
        <v>0.49814444444444445</v>
      </c>
      <c r="Q27" s="48"/>
      <c r="R27" s="38">
        <f t="shared" si="3"/>
        <v>0.60119999999999996</v>
      </c>
      <c r="S27" s="23">
        <f t="shared" si="4"/>
        <v>0.53459999999999996</v>
      </c>
      <c r="T27" s="23">
        <f t="shared" si="5"/>
        <v>0.51180000000000003</v>
      </c>
      <c r="U27" s="23">
        <f t="shared" si="6"/>
        <v>0.49740000000000001</v>
      </c>
      <c r="V27" s="23">
        <f t="shared" si="7"/>
        <v>0.49070000000000003</v>
      </c>
      <c r="W27" s="23">
        <f t="shared" si="8"/>
        <v>0.48609999999999998</v>
      </c>
      <c r="X27" s="28">
        <f t="shared" si="9"/>
        <v>0.52029999999999998</v>
      </c>
    </row>
    <row r="28" spans="2:24" ht="16.5" thickTop="1" thickBot="1" x14ac:dyDescent="0.3">
      <c r="B28" s="83">
        <v>22</v>
      </c>
      <c r="C28" s="43" t="s">
        <v>42</v>
      </c>
      <c r="D28" s="15">
        <f t="shared" si="0"/>
        <v>0.51450000000000007</v>
      </c>
      <c r="E28" s="34">
        <f t="shared" si="1"/>
        <v>3.8954</v>
      </c>
      <c r="F28" s="15">
        <v>0.48149999999999998</v>
      </c>
      <c r="G28" s="15">
        <v>0.42009999999999997</v>
      </c>
      <c r="H28" s="15">
        <v>0.51439999999999997</v>
      </c>
      <c r="I28" s="15">
        <v>0.48809999999999998</v>
      </c>
      <c r="J28" s="15">
        <v>0.55610000000000004</v>
      </c>
      <c r="K28" s="15">
        <v>0.48209999999999997</v>
      </c>
      <c r="L28" s="15">
        <v>0.47449999999999998</v>
      </c>
      <c r="M28" s="15">
        <v>0.47860000000000003</v>
      </c>
      <c r="N28" s="15">
        <v>0.56479999999999997</v>
      </c>
      <c r="O28" s="48"/>
      <c r="P28" s="67">
        <f t="shared" si="2"/>
        <v>0.49557777777777784</v>
      </c>
      <c r="Q28" s="48"/>
      <c r="R28" s="38">
        <f t="shared" si="3"/>
        <v>0.56479999999999997</v>
      </c>
      <c r="S28" s="23">
        <f t="shared" si="4"/>
        <v>0.55610000000000004</v>
      </c>
      <c r="T28" s="23">
        <f t="shared" si="5"/>
        <v>0.51439999999999997</v>
      </c>
      <c r="U28" s="23">
        <f t="shared" si="6"/>
        <v>0.48809999999999998</v>
      </c>
      <c r="V28" s="23">
        <f t="shared" si="7"/>
        <v>0.48209999999999997</v>
      </c>
      <c r="W28" s="23">
        <f t="shared" si="8"/>
        <v>0.48149999999999998</v>
      </c>
      <c r="X28" s="28">
        <f t="shared" si="9"/>
        <v>0.51450000000000007</v>
      </c>
    </row>
    <row r="29" spans="2:24" ht="16.5" thickTop="1" thickBot="1" x14ac:dyDescent="0.3">
      <c r="B29" s="83"/>
      <c r="C29" s="42" t="s">
        <v>41</v>
      </c>
      <c r="D29" s="15">
        <f t="shared" si="0"/>
        <v>0.51450000000000007</v>
      </c>
      <c r="E29" s="34">
        <f t="shared" si="1"/>
        <v>3.8954</v>
      </c>
      <c r="F29" s="15">
        <v>0.48149999999999998</v>
      </c>
      <c r="G29" s="15">
        <v>0.42009999999999997</v>
      </c>
      <c r="H29" s="15">
        <v>0.51439999999999997</v>
      </c>
      <c r="I29" s="15">
        <v>0.48809999999999998</v>
      </c>
      <c r="J29" s="15">
        <v>0.55610000000000004</v>
      </c>
      <c r="K29" s="15">
        <v>0.48209999999999997</v>
      </c>
      <c r="L29" s="15">
        <v>0.47449999999999998</v>
      </c>
      <c r="M29" s="15">
        <v>0.47860000000000003</v>
      </c>
      <c r="N29" s="15">
        <v>0.56479999999999997</v>
      </c>
      <c r="O29" s="48"/>
      <c r="P29" s="67">
        <f t="shared" si="2"/>
        <v>0.49557777777777784</v>
      </c>
      <c r="Q29" s="48"/>
      <c r="R29" s="38">
        <f t="shared" si="3"/>
        <v>0.56479999999999997</v>
      </c>
      <c r="S29" s="23">
        <f t="shared" si="4"/>
        <v>0.55610000000000004</v>
      </c>
      <c r="T29" s="23">
        <f t="shared" si="5"/>
        <v>0.51439999999999997</v>
      </c>
      <c r="U29" s="23">
        <f t="shared" si="6"/>
        <v>0.48809999999999998</v>
      </c>
      <c r="V29" s="23">
        <f t="shared" si="7"/>
        <v>0.48209999999999997</v>
      </c>
      <c r="W29" s="23">
        <f t="shared" si="8"/>
        <v>0.48149999999999998</v>
      </c>
      <c r="X29" s="28">
        <f t="shared" si="9"/>
        <v>0.51450000000000007</v>
      </c>
    </row>
    <row r="30" spans="2:24" ht="16.5" thickTop="1" thickBot="1" x14ac:dyDescent="0.3">
      <c r="B30" s="83">
        <v>24</v>
      </c>
      <c r="C30" s="42" t="s">
        <v>45</v>
      </c>
      <c r="D30" s="15">
        <f t="shared" si="0"/>
        <v>0.51416666666666666</v>
      </c>
      <c r="E30" s="34">
        <f t="shared" si="1"/>
        <v>3.9438</v>
      </c>
      <c r="F30" s="15">
        <v>0.42359999999999998</v>
      </c>
      <c r="G30" s="15">
        <v>0.48170000000000002</v>
      </c>
      <c r="H30" s="15">
        <v>0.54810000000000003</v>
      </c>
      <c r="I30" s="15">
        <v>0.47660000000000002</v>
      </c>
      <c r="J30" s="15">
        <v>0.56999999999999995</v>
      </c>
      <c r="K30" s="15">
        <v>0.45540000000000003</v>
      </c>
      <c r="L30" s="15">
        <v>0.43519999999999998</v>
      </c>
      <c r="M30" s="15">
        <v>0.55320000000000003</v>
      </c>
      <c r="N30" s="15">
        <v>0.44209999999999999</v>
      </c>
      <c r="O30" s="48"/>
      <c r="P30" s="67">
        <f t="shared" si="2"/>
        <v>0.48732222222222227</v>
      </c>
      <c r="Q30" s="48"/>
      <c r="R30" s="38">
        <f t="shared" si="3"/>
        <v>0.56999999999999995</v>
      </c>
      <c r="S30" s="23">
        <f t="shared" si="4"/>
        <v>0.55320000000000003</v>
      </c>
      <c r="T30" s="23">
        <f t="shared" si="5"/>
        <v>0.54810000000000003</v>
      </c>
      <c r="U30" s="23">
        <f t="shared" si="6"/>
        <v>0.48170000000000002</v>
      </c>
      <c r="V30" s="23">
        <f t="shared" si="7"/>
        <v>0.47660000000000002</v>
      </c>
      <c r="W30" s="23">
        <f t="shared" si="8"/>
        <v>0.45540000000000003</v>
      </c>
      <c r="X30" s="28">
        <f t="shared" si="9"/>
        <v>0.51416666666666666</v>
      </c>
    </row>
    <row r="31" spans="2:24" ht="16.5" thickTop="1" thickBot="1" x14ac:dyDescent="0.3">
      <c r="B31" s="83"/>
      <c r="C31" s="42" t="s">
        <v>46</v>
      </c>
      <c r="D31" s="15">
        <f t="shared" si="0"/>
        <v>0.51416666666666666</v>
      </c>
      <c r="E31" s="34">
        <f t="shared" si="1"/>
        <v>3.9438</v>
      </c>
      <c r="F31" s="15">
        <v>0.42359999999999998</v>
      </c>
      <c r="G31" s="15">
        <v>0.48170000000000002</v>
      </c>
      <c r="H31" s="15">
        <v>0.54810000000000003</v>
      </c>
      <c r="I31" s="15">
        <v>0.47660000000000002</v>
      </c>
      <c r="J31" s="15">
        <v>0.56999999999999995</v>
      </c>
      <c r="K31" s="15">
        <v>0.45540000000000003</v>
      </c>
      <c r="L31" s="15">
        <v>0.43519999999999998</v>
      </c>
      <c r="M31" s="15">
        <v>0.55320000000000003</v>
      </c>
      <c r="N31" s="15">
        <v>0.44209999999999999</v>
      </c>
      <c r="O31" s="48"/>
      <c r="P31" s="67">
        <f t="shared" si="2"/>
        <v>0.48732222222222227</v>
      </c>
      <c r="Q31" s="48"/>
      <c r="R31" s="38">
        <f t="shared" si="3"/>
        <v>0.56999999999999995</v>
      </c>
      <c r="S31" s="23">
        <f t="shared" si="4"/>
        <v>0.55320000000000003</v>
      </c>
      <c r="T31" s="23">
        <f t="shared" si="5"/>
        <v>0.54810000000000003</v>
      </c>
      <c r="U31" s="23">
        <f t="shared" si="6"/>
        <v>0.48170000000000002</v>
      </c>
      <c r="V31" s="23">
        <f t="shared" si="7"/>
        <v>0.47660000000000002</v>
      </c>
      <c r="W31" s="23">
        <f t="shared" si="8"/>
        <v>0.45540000000000003</v>
      </c>
      <c r="X31" s="28">
        <f t="shared" si="9"/>
        <v>0.51416666666666666</v>
      </c>
    </row>
    <row r="32" spans="2:24" ht="16.5" thickTop="1" thickBot="1" x14ac:dyDescent="0.3">
      <c r="B32" s="83">
        <v>26</v>
      </c>
      <c r="C32" s="42" t="s">
        <v>52</v>
      </c>
      <c r="D32" s="15">
        <f t="shared" si="0"/>
        <v>0.51331666666666653</v>
      </c>
      <c r="E32" s="34">
        <f t="shared" si="1"/>
        <v>3.0799000000000003</v>
      </c>
      <c r="F32" s="15">
        <v>0.49769999999999998</v>
      </c>
      <c r="G32" s="15">
        <v>0.46579999999999999</v>
      </c>
      <c r="H32" s="15">
        <v>0.5464</v>
      </c>
      <c r="I32" s="15"/>
      <c r="J32" s="15">
        <v>0.44779999999999998</v>
      </c>
      <c r="K32" s="15"/>
      <c r="L32" s="15">
        <v>0.55559999999999998</v>
      </c>
      <c r="M32" s="15">
        <v>0.56659999999999999</v>
      </c>
      <c r="N32" s="15">
        <v>0.4375</v>
      </c>
      <c r="O32" s="48"/>
      <c r="P32" s="67">
        <f t="shared" si="2"/>
        <v>0.50248571428571431</v>
      </c>
      <c r="Q32" s="48"/>
      <c r="R32" s="38">
        <f t="shared" si="3"/>
        <v>0.56659999999999999</v>
      </c>
      <c r="S32" s="23">
        <f t="shared" si="4"/>
        <v>0.55559999999999998</v>
      </c>
      <c r="T32" s="23">
        <f t="shared" si="5"/>
        <v>0.5464</v>
      </c>
      <c r="U32" s="23">
        <f t="shared" si="6"/>
        <v>0.49769999999999998</v>
      </c>
      <c r="V32" s="23">
        <f t="shared" si="7"/>
        <v>0.46579999999999999</v>
      </c>
      <c r="W32" s="23">
        <f t="shared" si="8"/>
        <v>0.44779999999999998</v>
      </c>
      <c r="X32" s="28">
        <f t="shared" si="9"/>
        <v>0.51331666666666653</v>
      </c>
    </row>
    <row r="33" spans="2:24" ht="16.5" thickTop="1" thickBot="1" x14ac:dyDescent="0.3">
      <c r="B33" s="83">
        <v>27</v>
      </c>
      <c r="C33" s="42" t="s">
        <v>39</v>
      </c>
      <c r="D33" s="15">
        <f t="shared" si="0"/>
        <v>0.50934999999999997</v>
      </c>
      <c r="E33" s="34">
        <f t="shared" si="1"/>
        <v>3.8489999999999998</v>
      </c>
      <c r="F33" s="15">
        <v>0.48380000000000001</v>
      </c>
      <c r="G33" s="15">
        <v>0.4773</v>
      </c>
      <c r="H33" s="15">
        <v>0.4667</v>
      </c>
      <c r="I33" s="15">
        <v>0.55469999999999997</v>
      </c>
      <c r="J33" s="15">
        <v>0.49070000000000003</v>
      </c>
      <c r="K33" s="15">
        <v>0.35120000000000001</v>
      </c>
      <c r="L33" s="15">
        <v>0.53469999999999995</v>
      </c>
      <c r="M33" s="15">
        <v>0.4899</v>
      </c>
      <c r="N33" s="15">
        <v>0.50229999999999997</v>
      </c>
      <c r="O33" s="48"/>
      <c r="P33" s="67">
        <f t="shared" si="2"/>
        <v>0.48347777777777778</v>
      </c>
      <c r="Q33" s="48"/>
      <c r="R33" s="38">
        <f t="shared" si="3"/>
        <v>0.55469999999999997</v>
      </c>
      <c r="S33" s="23">
        <f t="shared" si="4"/>
        <v>0.53469999999999995</v>
      </c>
      <c r="T33" s="23">
        <f t="shared" si="5"/>
        <v>0.50229999999999997</v>
      </c>
      <c r="U33" s="23">
        <f t="shared" si="6"/>
        <v>0.49070000000000003</v>
      </c>
      <c r="V33" s="23">
        <f t="shared" si="7"/>
        <v>0.4899</v>
      </c>
      <c r="W33" s="23">
        <f t="shared" si="8"/>
        <v>0.48380000000000001</v>
      </c>
      <c r="X33" s="28">
        <f t="shared" si="9"/>
        <v>0.50934999999999997</v>
      </c>
    </row>
    <row r="34" spans="2:24" ht="16.5" thickTop="1" thickBot="1" x14ac:dyDescent="0.3">
      <c r="B34" s="83"/>
      <c r="C34" s="42" t="s">
        <v>40</v>
      </c>
      <c r="D34" s="15">
        <f t="shared" si="0"/>
        <v>0.50934999999999997</v>
      </c>
      <c r="E34" s="34">
        <f t="shared" si="1"/>
        <v>3.8489999999999998</v>
      </c>
      <c r="F34" s="15">
        <v>0.48380000000000001</v>
      </c>
      <c r="G34" s="15">
        <v>0.4773</v>
      </c>
      <c r="H34" s="15">
        <v>0.4667</v>
      </c>
      <c r="I34" s="15">
        <v>0.55469999999999997</v>
      </c>
      <c r="J34" s="15">
        <v>0.49070000000000003</v>
      </c>
      <c r="K34" s="15">
        <v>0.35120000000000001</v>
      </c>
      <c r="L34" s="15">
        <v>0.53469999999999995</v>
      </c>
      <c r="M34" s="15">
        <v>0.4899</v>
      </c>
      <c r="N34" s="15">
        <v>0.50229999999999997</v>
      </c>
      <c r="O34" s="48"/>
      <c r="P34" s="67">
        <f t="shared" si="2"/>
        <v>0.48347777777777778</v>
      </c>
      <c r="Q34" s="48"/>
      <c r="R34" s="38">
        <f t="shared" si="3"/>
        <v>0.55469999999999997</v>
      </c>
      <c r="S34" s="23">
        <f t="shared" si="4"/>
        <v>0.53469999999999995</v>
      </c>
      <c r="T34" s="23">
        <f t="shared" si="5"/>
        <v>0.50229999999999997</v>
      </c>
      <c r="U34" s="23">
        <f t="shared" si="6"/>
        <v>0.49070000000000003</v>
      </c>
      <c r="V34" s="23">
        <f t="shared" si="7"/>
        <v>0.4899</v>
      </c>
      <c r="W34" s="23">
        <f t="shared" si="8"/>
        <v>0.48380000000000001</v>
      </c>
      <c r="X34" s="28">
        <f t="shared" si="9"/>
        <v>0.50934999999999997</v>
      </c>
    </row>
    <row r="35" spans="2:24" ht="16.5" thickTop="1" thickBot="1" x14ac:dyDescent="0.3">
      <c r="B35" s="83">
        <v>29</v>
      </c>
      <c r="C35" s="42" t="s">
        <v>35</v>
      </c>
      <c r="D35" s="30">
        <f t="shared" si="0"/>
        <v>0.50468333333333337</v>
      </c>
      <c r="E35" s="34">
        <f t="shared" si="1"/>
        <v>3.9091</v>
      </c>
      <c r="F35" s="15">
        <v>0.4884</v>
      </c>
      <c r="G35" s="15">
        <v>0.42009999999999997</v>
      </c>
      <c r="H35" s="15">
        <v>0.50949999999999995</v>
      </c>
      <c r="I35" s="15">
        <v>0.50260000000000005</v>
      </c>
      <c r="J35" s="15">
        <v>0.4783</v>
      </c>
      <c r="K35" s="15">
        <v>0.46089999999999998</v>
      </c>
      <c r="L35" s="15">
        <v>0.51619999999999999</v>
      </c>
      <c r="M35" s="15">
        <v>0.53310000000000002</v>
      </c>
      <c r="N35" s="15">
        <v>0.41439999999999999</v>
      </c>
      <c r="O35" s="48"/>
      <c r="P35" s="67">
        <f t="shared" si="2"/>
        <v>0.48038888888888892</v>
      </c>
      <c r="Q35" s="50"/>
      <c r="R35" s="63">
        <f t="shared" si="3"/>
        <v>0.53310000000000002</v>
      </c>
      <c r="S35" s="63">
        <f t="shared" si="4"/>
        <v>0.51619999999999999</v>
      </c>
      <c r="T35" s="63">
        <f t="shared" si="5"/>
        <v>0.50949999999999995</v>
      </c>
      <c r="U35" s="63">
        <f t="shared" si="6"/>
        <v>0.50260000000000005</v>
      </c>
      <c r="V35" s="63">
        <f t="shared" si="7"/>
        <v>0.4884</v>
      </c>
      <c r="W35" s="63">
        <f t="shared" si="8"/>
        <v>0.4783</v>
      </c>
      <c r="X35" s="28">
        <f t="shared" si="9"/>
        <v>0.50468333333333337</v>
      </c>
    </row>
    <row r="36" spans="2:24" ht="16.5" thickTop="1" thickBot="1" x14ac:dyDescent="0.3">
      <c r="B36" s="83">
        <v>30</v>
      </c>
      <c r="C36" s="42" t="s">
        <v>58</v>
      </c>
      <c r="D36" s="30">
        <f t="shared" si="0"/>
        <v>0.50180000000000002</v>
      </c>
      <c r="E36" s="34">
        <f t="shared" si="1"/>
        <v>2.9218999999999999</v>
      </c>
      <c r="F36" s="15"/>
      <c r="G36" s="15"/>
      <c r="H36" s="15">
        <v>0.5171</v>
      </c>
      <c r="I36" s="15">
        <v>0.41670000000000001</v>
      </c>
      <c r="J36" s="15">
        <v>0.38100000000000001</v>
      </c>
      <c r="K36" s="15">
        <v>0.51819999999999999</v>
      </c>
      <c r="L36" s="15">
        <v>0.50929999999999997</v>
      </c>
      <c r="M36" s="15">
        <v>0.5796</v>
      </c>
      <c r="N36" s="15">
        <v>0.46989999999999998</v>
      </c>
      <c r="O36" s="48"/>
      <c r="P36" s="67">
        <f t="shared" si="2"/>
        <v>0.48454285714285711</v>
      </c>
      <c r="Q36" s="50"/>
      <c r="R36" s="63">
        <f t="shared" si="3"/>
        <v>0.5796</v>
      </c>
      <c r="S36" s="63">
        <f t="shared" si="4"/>
        <v>0.51819999999999999</v>
      </c>
      <c r="T36" s="63">
        <f t="shared" si="5"/>
        <v>0.5171</v>
      </c>
      <c r="U36" s="63">
        <f t="shared" si="6"/>
        <v>0.50929999999999997</v>
      </c>
      <c r="V36" s="63">
        <f t="shared" si="7"/>
        <v>0.46989999999999998</v>
      </c>
      <c r="W36" s="63">
        <f t="shared" si="8"/>
        <v>0.41670000000000001</v>
      </c>
      <c r="X36" s="28">
        <f t="shared" si="9"/>
        <v>0.50180000000000002</v>
      </c>
    </row>
    <row r="37" spans="2:24" ht="16.5" thickTop="1" thickBot="1" x14ac:dyDescent="0.3">
      <c r="B37" s="83">
        <v>31</v>
      </c>
      <c r="C37" s="42" t="s">
        <v>36</v>
      </c>
      <c r="D37" s="30">
        <f t="shared" si="0"/>
        <v>0.49658333333333338</v>
      </c>
      <c r="E37" s="34">
        <f t="shared" si="1"/>
        <v>3.3996</v>
      </c>
      <c r="F37" s="15">
        <v>0.4884</v>
      </c>
      <c r="G37" s="15">
        <v>0.42009999999999997</v>
      </c>
      <c r="H37" s="15"/>
      <c r="I37" s="15">
        <v>0.50260000000000005</v>
      </c>
      <c r="J37" s="15">
        <v>0.4783</v>
      </c>
      <c r="K37" s="15">
        <v>0.46089999999999998</v>
      </c>
      <c r="L37" s="15">
        <v>0.51619999999999999</v>
      </c>
      <c r="M37" s="15">
        <v>0.53310000000000002</v>
      </c>
      <c r="N37" s="15">
        <v>0.41439999999999999</v>
      </c>
      <c r="O37" s="48"/>
      <c r="P37" s="67">
        <f t="shared" si="2"/>
        <v>0.47675000000000001</v>
      </c>
      <c r="Q37" s="50"/>
      <c r="R37" s="63">
        <f t="shared" si="3"/>
        <v>0.53310000000000002</v>
      </c>
      <c r="S37" s="63">
        <f t="shared" si="4"/>
        <v>0.51619999999999999</v>
      </c>
      <c r="T37" s="63">
        <f t="shared" si="5"/>
        <v>0.50260000000000005</v>
      </c>
      <c r="U37" s="63">
        <f t="shared" si="6"/>
        <v>0.4884</v>
      </c>
      <c r="V37" s="63">
        <f t="shared" si="7"/>
        <v>0.4783</v>
      </c>
      <c r="W37" s="63">
        <f t="shared" si="8"/>
        <v>0.46089999999999998</v>
      </c>
      <c r="X37" s="28">
        <f t="shared" si="9"/>
        <v>0.49658333333333338</v>
      </c>
    </row>
    <row r="38" spans="2:24" ht="16.5" thickTop="1" thickBot="1" x14ac:dyDescent="0.3">
      <c r="B38" s="83">
        <v>32</v>
      </c>
      <c r="C38" s="42" t="s">
        <v>47</v>
      </c>
      <c r="D38" s="30">
        <f t="shared" si="0"/>
        <v>0.49254999999999999</v>
      </c>
      <c r="E38" s="34">
        <f t="shared" si="1"/>
        <v>3.3125</v>
      </c>
      <c r="F38" s="15">
        <v>0.3982</v>
      </c>
      <c r="G38" s="15">
        <v>0.47989999999999999</v>
      </c>
      <c r="H38" s="15">
        <v>0.49840000000000001</v>
      </c>
      <c r="I38" s="15">
        <v>0.49109999999999998</v>
      </c>
      <c r="J38" s="15">
        <v>0.43120000000000003</v>
      </c>
      <c r="K38" s="15"/>
      <c r="L38" s="15">
        <v>0.54630000000000001</v>
      </c>
      <c r="M38" s="15">
        <v>0.46739999999999998</v>
      </c>
      <c r="N38" s="15">
        <v>0.47220000000000001</v>
      </c>
      <c r="O38" s="48"/>
      <c r="P38" s="67">
        <f t="shared" si="2"/>
        <v>0.47308749999999999</v>
      </c>
      <c r="Q38" s="50"/>
      <c r="R38" s="63">
        <f t="shared" si="3"/>
        <v>0.54630000000000001</v>
      </c>
      <c r="S38" s="63">
        <f t="shared" si="4"/>
        <v>0.49840000000000001</v>
      </c>
      <c r="T38" s="63">
        <f t="shared" si="5"/>
        <v>0.49109999999999998</v>
      </c>
      <c r="U38" s="63">
        <f t="shared" si="6"/>
        <v>0.47989999999999999</v>
      </c>
      <c r="V38" s="63">
        <f t="shared" si="7"/>
        <v>0.47220000000000001</v>
      </c>
      <c r="W38" s="63">
        <f t="shared" si="8"/>
        <v>0.46739999999999998</v>
      </c>
      <c r="X38" s="28">
        <f t="shared" si="9"/>
        <v>0.49254999999999999</v>
      </c>
    </row>
    <row r="39" spans="2:24" ht="16.5" thickTop="1" thickBot="1" x14ac:dyDescent="0.3">
      <c r="B39" s="83"/>
      <c r="C39" s="42" t="s">
        <v>48</v>
      </c>
      <c r="D39" s="30">
        <f t="shared" si="0"/>
        <v>0.49254999999999999</v>
      </c>
      <c r="E39" s="34">
        <f t="shared" si="1"/>
        <v>3.3125</v>
      </c>
      <c r="F39" s="15">
        <v>0.3982</v>
      </c>
      <c r="G39" s="15">
        <v>0.47989999999999999</v>
      </c>
      <c r="H39" s="15">
        <v>0.49840000000000001</v>
      </c>
      <c r="I39" s="15">
        <v>0.49109999999999998</v>
      </c>
      <c r="J39" s="15">
        <v>0.43120000000000003</v>
      </c>
      <c r="K39" s="15"/>
      <c r="L39" s="15">
        <v>0.54630000000000001</v>
      </c>
      <c r="M39" s="15">
        <v>0.46739999999999998</v>
      </c>
      <c r="N39" s="15">
        <v>0.47220000000000001</v>
      </c>
      <c r="O39" s="48"/>
      <c r="P39" s="67">
        <f t="shared" si="2"/>
        <v>0.47308749999999999</v>
      </c>
      <c r="Q39" s="50"/>
      <c r="R39" s="63">
        <f t="shared" si="3"/>
        <v>0.54630000000000001</v>
      </c>
      <c r="S39" s="63">
        <f t="shared" si="4"/>
        <v>0.49840000000000001</v>
      </c>
      <c r="T39" s="63">
        <f t="shared" si="5"/>
        <v>0.49109999999999998</v>
      </c>
      <c r="U39" s="63">
        <f t="shared" si="6"/>
        <v>0.47989999999999999</v>
      </c>
      <c r="V39" s="63">
        <f t="shared" si="7"/>
        <v>0.47220000000000001</v>
      </c>
      <c r="W39" s="63">
        <f t="shared" si="8"/>
        <v>0.46739999999999998</v>
      </c>
      <c r="X39" s="28">
        <f t="shared" si="9"/>
        <v>0.49254999999999999</v>
      </c>
    </row>
    <row r="40" spans="2:24" ht="16.5" thickTop="1" thickBot="1" x14ac:dyDescent="0.3">
      <c r="B40" s="83">
        <v>34</v>
      </c>
      <c r="C40" s="42" t="s">
        <v>31</v>
      </c>
      <c r="D40" s="30">
        <f t="shared" si="0"/>
        <v>0.48121666666666663</v>
      </c>
      <c r="E40" s="34">
        <f t="shared" si="1"/>
        <v>3.1886000000000001</v>
      </c>
      <c r="F40" s="15">
        <v>0.49540000000000001</v>
      </c>
      <c r="G40" s="15">
        <v>0.56140000000000001</v>
      </c>
      <c r="H40" s="15">
        <v>0.36940000000000001</v>
      </c>
      <c r="I40" s="15">
        <v>0.45829999999999999</v>
      </c>
      <c r="J40" s="15">
        <v>0.34860000000000002</v>
      </c>
      <c r="K40" s="15"/>
      <c r="L40" s="15">
        <v>0.46529999999999999</v>
      </c>
      <c r="M40" s="15">
        <v>0.49020000000000002</v>
      </c>
      <c r="N40" s="15">
        <v>0.41670000000000001</v>
      </c>
      <c r="O40" s="48"/>
      <c r="P40" s="67">
        <f t="shared" si="2"/>
        <v>0.45066250000000002</v>
      </c>
      <c r="Q40" s="50"/>
      <c r="R40" s="63">
        <f t="shared" si="3"/>
        <v>0.56140000000000001</v>
      </c>
      <c r="S40" s="63">
        <f t="shared" si="4"/>
        <v>0.49540000000000001</v>
      </c>
      <c r="T40" s="63">
        <f t="shared" si="5"/>
        <v>0.49020000000000002</v>
      </c>
      <c r="U40" s="63">
        <f t="shared" si="6"/>
        <v>0.46529999999999999</v>
      </c>
      <c r="V40" s="63">
        <f t="shared" si="7"/>
        <v>0.45829999999999999</v>
      </c>
      <c r="W40" s="63">
        <f t="shared" si="8"/>
        <v>0.41670000000000001</v>
      </c>
      <c r="X40" s="28">
        <f t="shared" si="9"/>
        <v>0.48121666666666663</v>
      </c>
    </row>
    <row r="41" spans="2:24" ht="16.5" thickTop="1" thickBot="1" x14ac:dyDescent="0.3">
      <c r="B41" s="83"/>
      <c r="C41" s="42" t="s">
        <v>32</v>
      </c>
      <c r="D41" s="30">
        <f t="shared" si="0"/>
        <v>0.48121666666666663</v>
      </c>
      <c r="E41" s="34">
        <f t="shared" si="1"/>
        <v>3.1886000000000001</v>
      </c>
      <c r="F41" s="15">
        <v>0.49540000000000001</v>
      </c>
      <c r="G41" s="15">
        <v>0.56140000000000001</v>
      </c>
      <c r="H41" s="15">
        <v>0.36940000000000001</v>
      </c>
      <c r="I41" s="15">
        <v>0.45829999999999999</v>
      </c>
      <c r="J41" s="15">
        <v>0.34860000000000002</v>
      </c>
      <c r="K41" s="15"/>
      <c r="L41" s="15">
        <v>0.46529999999999999</v>
      </c>
      <c r="M41" s="15">
        <v>0.49020000000000002</v>
      </c>
      <c r="N41" s="15">
        <v>0.41670000000000001</v>
      </c>
      <c r="O41" s="48"/>
      <c r="P41" s="67">
        <f t="shared" si="2"/>
        <v>0.45066250000000002</v>
      </c>
      <c r="Q41" s="50"/>
      <c r="R41" s="63">
        <f t="shared" si="3"/>
        <v>0.56140000000000001</v>
      </c>
      <c r="S41" s="63">
        <f t="shared" si="4"/>
        <v>0.49540000000000001</v>
      </c>
      <c r="T41" s="63">
        <f t="shared" si="5"/>
        <v>0.49020000000000002</v>
      </c>
      <c r="U41" s="63">
        <f t="shared" si="6"/>
        <v>0.46529999999999999</v>
      </c>
      <c r="V41" s="63">
        <f t="shared" si="7"/>
        <v>0.45829999999999999</v>
      </c>
      <c r="W41" s="63">
        <f t="shared" si="8"/>
        <v>0.41670000000000001</v>
      </c>
      <c r="X41" s="28">
        <f t="shared" si="9"/>
        <v>0.48121666666666663</v>
      </c>
    </row>
    <row r="42" spans="2:24" ht="16.5" thickTop="1" thickBot="1" x14ac:dyDescent="0.3">
      <c r="B42" s="83">
        <v>36</v>
      </c>
      <c r="C42" s="42" t="s">
        <v>33</v>
      </c>
      <c r="D42" s="30">
        <f t="shared" si="0"/>
        <v>0.46808333333333335</v>
      </c>
      <c r="E42" s="34">
        <f t="shared" si="1"/>
        <v>3.0293999999999999</v>
      </c>
      <c r="F42" s="15">
        <v>0.49070000000000003</v>
      </c>
      <c r="G42" s="15">
        <v>0.39290000000000003</v>
      </c>
      <c r="H42" s="15">
        <v>0.41</v>
      </c>
      <c r="I42" s="15"/>
      <c r="J42" s="15">
        <v>0.4899</v>
      </c>
      <c r="K42" s="15">
        <v>0.48959999999999998</v>
      </c>
      <c r="L42" s="15">
        <v>0.41899999999999998</v>
      </c>
      <c r="M42" s="15">
        <v>0.33729999999999999</v>
      </c>
      <c r="N42" s="15">
        <v>0.50929999999999997</v>
      </c>
      <c r="O42" s="49"/>
      <c r="P42" s="67">
        <f t="shared" si="2"/>
        <v>0.44233749999999999</v>
      </c>
      <c r="Q42" s="50"/>
      <c r="R42" s="63">
        <f t="shared" si="3"/>
        <v>0.50929999999999997</v>
      </c>
      <c r="S42" s="63">
        <f t="shared" si="4"/>
        <v>0.49070000000000003</v>
      </c>
      <c r="T42" s="63">
        <f t="shared" si="5"/>
        <v>0.4899</v>
      </c>
      <c r="U42" s="63">
        <f t="shared" si="6"/>
        <v>0.48959999999999998</v>
      </c>
      <c r="V42" s="63">
        <f t="shared" si="7"/>
        <v>0.41899999999999998</v>
      </c>
      <c r="W42" s="63">
        <f t="shared" si="8"/>
        <v>0.41</v>
      </c>
      <c r="X42" s="28">
        <f t="shared" si="9"/>
        <v>0.46808333333333335</v>
      </c>
    </row>
    <row r="43" spans="2:24" ht="16.5" thickTop="1" thickBot="1" x14ac:dyDescent="0.3">
      <c r="B43" s="83"/>
      <c r="C43" s="42" t="s">
        <v>34</v>
      </c>
      <c r="D43" s="30">
        <f t="shared" si="0"/>
        <v>0.46808333333333335</v>
      </c>
      <c r="E43" s="34">
        <f t="shared" si="1"/>
        <v>3.0293999999999999</v>
      </c>
      <c r="F43" s="15">
        <v>0.49070000000000003</v>
      </c>
      <c r="G43" s="15">
        <v>0.39290000000000003</v>
      </c>
      <c r="H43" s="15">
        <v>0.41</v>
      </c>
      <c r="I43" s="15"/>
      <c r="J43" s="15">
        <v>0.4899</v>
      </c>
      <c r="K43" s="15">
        <v>0.48959999999999998</v>
      </c>
      <c r="L43" s="15">
        <v>0.41899999999999998</v>
      </c>
      <c r="M43" s="15">
        <v>0.33729999999999999</v>
      </c>
      <c r="N43" s="15">
        <v>0.50929999999999997</v>
      </c>
      <c r="O43" s="48"/>
      <c r="P43" s="67">
        <f t="shared" si="2"/>
        <v>0.44233749999999999</v>
      </c>
      <c r="Q43" s="50"/>
      <c r="R43" s="63">
        <f t="shared" si="3"/>
        <v>0.50929999999999997</v>
      </c>
      <c r="S43" s="63">
        <f t="shared" si="4"/>
        <v>0.49070000000000003</v>
      </c>
      <c r="T43" s="63">
        <f t="shared" si="5"/>
        <v>0.4899</v>
      </c>
      <c r="U43" s="63">
        <f t="shared" si="6"/>
        <v>0.48959999999999998</v>
      </c>
      <c r="V43" s="63">
        <f t="shared" si="7"/>
        <v>0.41899999999999998</v>
      </c>
      <c r="W43" s="63">
        <f t="shared" si="8"/>
        <v>0.41</v>
      </c>
      <c r="X43" s="28">
        <f t="shared" si="9"/>
        <v>0.46808333333333335</v>
      </c>
    </row>
    <row r="44" spans="2:24" ht="16.5" thickTop="1" thickBot="1" x14ac:dyDescent="0.3">
      <c r="B44" s="83">
        <v>38</v>
      </c>
      <c r="C44" s="42" t="s">
        <v>62</v>
      </c>
      <c r="D44" s="30">
        <f t="shared" si="0"/>
        <v>0.46735000000000004</v>
      </c>
      <c r="E44" s="34">
        <f t="shared" si="1"/>
        <v>1.8694000000000002</v>
      </c>
      <c r="F44" s="15"/>
      <c r="G44" s="15"/>
      <c r="H44" s="15"/>
      <c r="I44" s="15"/>
      <c r="J44" s="15">
        <v>0.49819999999999998</v>
      </c>
      <c r="K44" s="15">
        <v>0.46729999999999999</v>
      </c>
      <c r="L44" s="15">
        <v>0.43059999999999998</v>
      </c>
      <c r="M44" s="15">
        <v>0.4733</v>
      </c>
      <c r="N44" s="15"/>
      <c r="O44" s="48"/>
      <c r="P44" s="67">
        <f t="shared" si="2"/>
        <v>0.46735000000000004</v>
      </c>
      <c r="Q44" s="50"/>
      <c r="R44" s="63">
        <f t="shared" si="3"/>
        <v>0.49819999999999998</v>
      </c>
      <c r="S44" s="63">
        <f t="shared" si="4"/>
        <v>0.4733</v>
      </c>
      <c r="T44" s="63">
        <f t="shared" si="5"/>
        <v>0.46729999999999999</v>
      </c>
      <c r="U44" s="63">
        <f t="shared" si="6"/>
        <v>0.43059999999999998</v>
      </c>
      <c r="V44" s="63" t="e">
        <f t="shared" si="7"/>
        <v>#NUM!</v>
      </c>
      <c r="W44" s="63" t="e">
        <f t="shared" si="8"/>
        <v>#NUM!</v>
      </c>
      <c r="X44" s="28">
        <f t="shared" si="9"/>
        <v>0.46735000000000004</v>
      </c>
    </row>
    <row r="45" spans="2:24" ht="16.5" thickTop="1" thickBot="1" x14ac:dyDescent="0.3">
      <c r="B45" s="83">
        <v>39</v>
      </c>
      <c r="C45" s="42" t="s">
        <v>44</v>
      </c>
      <c r="D45" s="30">
        <f t="shared" si="0"/>
        <v>0.44513333333333338</v>
      </c>
      <c r="E45" s="34">
        <f t="shared" si="1"/>
        <v>2.6707999999999998</v>
      </c>
      <c r="F45" s="15">
        <v>0.44450000000000001</v>
      </c>
      <c r="G45" s="15"/>
      <c r="H45" s="15">
        <v>0.41649999999999998</v>
      </c>
      <c r="I45" s="15">
        <v>0.40770000000000001</v>
      </c>
      <c r="J45" s="15">
        <v>0.49819999999999998</v>
      </c>
      <c r="K45" s="15"/>
      <c r="L45" s="15">
        <v>0.43059999999999998</v>
      </c>
      <c r="M45" s="15">
        <v>0.4733</v>
      </c>
      <c r="N45" s="15">
        <v>0.37959999999999999</v>
      </c>
      <c r="O45" s="48"/>
      <c r="P45" s="67">
        <f t="shared" si="2"/>
        <v>0.43577142857142853</v>
      </c>
      <c r="Q45" s="50"/>
      <c r="R45" s="63">
        <f t="shared" si="3"/>
        <v>0.49819999999999998</v>
      </c>
      <c r="S45" s="63">
        <f t="shared" si="4"/>
        <v>0.4733</v>
      </c>
      <c r="T45" s="63">
        <f t="shared" si="5"/>
        <v>0.44450000000000001</v>
      </c>
      <c r="U45" s="63">
        <f t="shared" si="6"/>
        <v>0.43059999999999998</v>
      </c>
      <c r="V45" s="63">
        <f t="shared" si="7"/>
        <v>0.41649999999999998</v>
      </c>
      <c r="W45" s="63">
        <f t="shared" si="8"/>
        <v>0.40770000000000001</v>
      </c>
      <c r="X45" s="28">
        <f t="shared" si="9"/>
        <v>0.44513333333333338</v>
      </c>
    </row>
    <row r="46" spans="2:24" ht="16.5" thickTop="1" thickBot="1" x14ac:dyDescent="0.3">
      <c r="B46" s="83">
        <v>40</v>
      </c>
      <c r="C46" s="42" t="s">
        <v>43</v>
      </c>
      <c r="D46" s="30">
        <f t="shared" si="0"/>
        <v>0.42312399999999994</v>
      </c>
      <c r="E46" s="34">
        <f t="shared" si="1"/>
        <v>1.7360200000000001</v>
      </c>
      <c r="F46" s="15">
        <v>0.44450000000000001</v>
      </c>
      <c r="G46" s="15"/>
      <c r="H46" s="15">
        <v>0.41652</v>
      </c>
      <c r="I46" s="15">
        <v>0.40770000000000001</v>
      </c>
      <c r="J46" s="15"/>
      <c r="K46" s="15">
        <v>0.46729999999999999</v>
      </c>
      <c r="L46" s="15"/>
      <c r="M46" s="15"/>
      <c r="N46" s="15">
        <v>0.37959999999999999</v>
      </c>
      <c r="O46" s="48"/>
      <c r="P46" s="67">
        <f t="shared" si="2"/>
        <v>0.42312400000000006</v>
      </c>
      <c r="Q46" s="50"/>
      <c r="R46" s="63">
        <f t="shared" si="3"/>
        <v>0.46729999999999999</v>
      </c>
      <c r="S46" s="63">
        <f t="shared" si="4"/>
        <v>0.44450000000000001</v>
      </c>
      <c r="T46" s="63">
        <f t="shared" si="5"/>
        <v>0.41652</v>
      </c>
      <c r="U46" s="63">
        <f t="shared" si="6"/>
        <v>0.40770000000000001</v>
      </c>
      <c r="V46" s="63">
        <f t="shared" si="7"/>
        <v>0.37959999999999999</v>
      </c>
      <c r="W46" s="63" t="e">
        <f t="shared" si="8"/>
        <v>#NUM!</v>
      </c>
      <c r="X46" s="69">
        <f t="shared" si="9"/>
        <v>0.42312399999999994</v>
      </c>
    </row>
    <row r="47" spans="2:24" ht="16.5" thickTop="1" thickBot="1" x14ac:dyDescent="0.3">
      <c r="B47" s="83">
        <v>41</v>
      </c>
      <c r="C47" s="42" t="s">
        <v>49</v>
      </c>
      <c r="D47" s="30">
        <f t="shared" si="0"/>
        <v>0.39118333333333338</v>
      </c>
      <c r="E47" s="34">
        <f t="shared" si="1"/>
        <v>2.6318000000000001</v>
      </c>
      <c r="F47" s="15">
        <v>0.28470000000000001</v>
      </c>
      <c r="G47" s="15">
        <v>0.48209999999999997</v>
      </c>
      <c r="H47" s="15">
        <v>0.34420000000000001</v>
      </c>
      <c r="I47" s="15"/>
      <c r="J47" s="15">
        <v>0.38890000000000002</v>
      </c>
      <c r="K47" s="15">
        <v>0.4405</v>
      </c>
      <c r="L47" s="15">
        <v>0.38429999999999997</v>
      </c>
      <c r="M47" s="15">
        <v>0.30709999999999998</v>
      </c>
      <c r="N47" s="15"/>
      <c r="O47" s="48"/>
      <c r="P47" s="67">
        <f t="shared" si="2"/>
        <v>0.37597142857142857</v>
      </c>
      <c r="Q47" s="50"/>
      <c r="R47" s="63">
        <f t="shared" si="3"/>
        <v>0.48209999999999997</v>
      </c>
      <c r="S47" s="63">
        <f t="shared" si="4"/>
        <v>0.4405</v>
      </c>
      <c r="T47" s="63">
        <f t="shared" si="5"/>
        <v>0.38890000000000002</v>
      </c>
      <c r="U47" s="63">
        <f t="shared" si="6"/>
        <v>0.38429999999999997</v>
      </c>
      <c r="V47" s="63">
        <f t="shared" si="7"/>
        <v>0.34420000000000001</v>
      </c>
      <c r="W47" s="63">
        <f t="shared" si="8"/>
        <v>0.30709999999999998</v>
      </c>
      <c r="X47" s="69">
        <f t="shared" si="9"/>
        <v>0.39118333333333338</v>
      </c>
    </row>
    <row r="48" spans="2:24" ht="16.5" thickTop="1" thickBot="1" x14ac:dyDescent="0.3">
      <c r="B48" s="83"/>
      <c r="C48" s="42" t="s">
        <v>50</v>
      </c>
      <c r="D48" s="30">
        <f t="shared" si="0"/>
        <v>0.39118333333333338</v>
      </c>
      <c r="E48" s="34">
        <f t="shared" si="1"/>
        <v>2.6318000000000001</v>
      </c>
      <c r="F48" s="15">
        <v>0.28470000000000001</v>
      </c>
      <c r="G48" s="15">
        <v>0.48209999999999997</v>
      </c>
      <c r="H48" s="15">
        <v>0.34420000000000001</v>
      </c>
      <c r="I48" s="15"/>
      <c r="J48" s="15">
        <v>0.38890000000000002</v>
      </c>
      <c r="K48" s="15">
        <v>0.4405</v>
      </c>
      <c r="L48" s="15">
        <v>0.38429999999999997</v>
      </c>
      <c r="M48" s="15">
        <v>0.30709999999999998</v>
      </c>
      <c r="N48" s="15"/>
      <c r="O48" s="48"/>
      <c r="P48" s="67">
        <f t="shared" si="2"/>
        <v>0.37597142857142857</v>
      </c>
      <c r="Q48" s="50"/>
      <c r="R48" s="63">
        <f t="shared" si="3"/>
        <v>0.48209999999999997</v>
      </c>
      <c r="S48" s="63">
        <f t="shared" si="4"/>
        <v>0.4405</v>
      </c>
      <c r="T48" s="63">
        <f t="shared" si="5"/>
        <v>0.38890000000000002</v>
      </c>
      <c r="U48" s="63">
        <f t="shared" si="6"/>
        <v>0.38429999999999997</v>
      </c>
      <c r="V48" s="63">
        <f t="shared" si="7"/>
        <v>0.34420000000000001</v>
      </c>
      <c r="W48" s="63">
        <f t="shared" si="8"/>
        <v>0.30709999999999998</v>
      </c>
      <c r="X48" s="69">
        <f t="shared" si="9"/>
        <v>0.39118333333333338</v>
      </c>
    </row>
    <row r="49" spans="2:24" ht="15.75" thickTop="1" x14ac:dyDescent="0.25">
      <c r="C49" s="72"/>
      <c r="D49" s="73"/>
      <c r="E49" s="74"/>
      <c r="F49" s="15"/>
      <c r="G49" s="15"/>
      <c r="H49" s="15"/>
      <c r="I49" s="15"/>
      <c r="J49" s="15"/>
      <c r="K49" s="15"/>
      <c r="L49" s="15"/>
      <c r="M49" s="15"/>
      <c r="N49" s="15"/>
      <c r="O49" s="48"/>
      <c r="P49" s="67"/>
      <c r="Q49" s="50"/>
      <c r="R49" s="75"/>
      <c r="S49" s="76"/>
      <c r="T49" s="76"/>
      <c r="U49" s="76"/>
      <c r="V49" s="76"/>
      <c r="W49" s="76"/>
      <c r="X49" s="77"/>
    </row>
    <row r="50" spans="2:24" x14ac:dyDescent="0.25">
      <c r="E50" s="35"/>
      <c r="F50" s="1"/>
      <c r="K50" s="2"/>
      <c r="L50" s="84"/>
      <c r="N50" s="14"/>
      <c r="O50" s="51"/>
      <c r="P50" s="67"/>
      <c r="Q50" s="51"/>
      <c r="R50" s="24"/>
    </row>
    <row r="51" spans="2:24" x14ac:dyDescent="0.25">
      <c r="C51" s="11" t="s">
        <v>3</v>
      </c>
      <c r="D51" s="6"/>
      <c r="E51" s="36"/>
      <c r="F51" s="1"/>
      <c r="K51" s="2"/>
      <c r="L51" s="84"/>
      <c r="N51" s="14"/>
      <c r="O51" s="51"/>
      <c r="P51" s="67"/>
      <c r="Q51" s="51"/>
      <c r="R51" s="24"/>
    </row>
    <row r="52" spans="2:24" ht="15.75" thickBot="1" x14ac:dyDescent="0.3">
      <c r="C52" s="31"/>
      <c r="D52" s="32"/>
      <c r="E52" s="37"/>
      <c r="F52" s="1"/>
      <c r="K52" s="2"/>
      <c r="L52" s="84"/>
      <c r="N52" s="14"/>
      <c r="O52" s="51"/>
      <c r="P52" s="67"/>
      <c r="Q52" s="51"/>
      <c r="R52" s="24"/>
    </row>
    <row r="53" spans="2:24" ht="16.5" thickTop="1" thickBot="1" x14ac:dyDescent="0.3">
      <c r="B53" s="83">
        <v>1</v>
      </c>
      <c r="C53" s="42" t="s">
        <v>64</v>
      </c>
      <c r="D53" s="30">
        <f t="shared" ref="D53:D60" si="10">X53</f>
        <v>0.57869999999999999</v>
      </c>
      <c r="E53" s="34">
        <f t="shared" ref="E53:E60" si="11">SUM(F53:M53)</f>
        <v>0.57869999999999999</v>
      </c>
      <c r="F53" s="30"/>
      <c r="G53" s="34"/>
      <c r="H53" s="30"/>
      <c r="I53" s="34"/>
      <c r="J53" s="30"/>
      <c r="K53" s="34"/>
      <c r="L53" s="30"/>
      <c r="M53" s="34">
        <v>0.57869999999999999</v>
      </c>
      <c r="N53" s="15"/>
      <c r="O53" s="48"/>
      <c r="P53" s="89">
        <f t="shared" ref="P53:P60" si="12">AVERAGE(F53:N53)</f>
        <v>0.57869999999999999</v>
      </c>
      <c r="Q53" s="48"/>
      <c r="R53" s="38">
        <f t="shared" ref="R53:R60" si="13">LARGE($F53:$N53,1)</f>
        <v>0.57869999999999999</v>
      </c>
      <c r="S53" s="23" t="e">
        <f t="shared" ref="S53:S60" si="14">LARGE($F53:$N53,2)</f>
        <v>#NUM!</v>
      </c>
      <c r="T53" s="23" t="e">
        <f t="shared" ref="T53:T60" si="15">LARGE($F53:$N53,3)</f>
        <v>#NUM!</v>
      </c>
      <c r="U53" s="23" t="e">
        <f t="shared" ref="U53:U60" si="16">LARGE($F53:$N53,4)</f>
        <v>#NUM!</v>
      </c>
      <c r="V53" s="23" t="e">
        <f t="shared" ref="V53:V60" si="17">LARGE($F53:$N53,5)</f>
        <v>#NUM!</v>
      </c>
      <c r="W53" s="23" t="e">
        <f t="shared" ref="W53:W60" si="18">LARGE($F53:$N53,6)</f>
        <v>#NUM!</v>
      </c>
      <c r="X53" s="28">
        <f t="shared" ref="X53:X60" si="19">AVERAGEIF(R53:W53,"&gt;0")</f>
        <v>0.57869999999999999</v>
      </c>
    </row>
    <row r="54" spans="2:24" ht="16.5" thickTop="1" thickBot="1" x14ac:dyDescent="0.3">
      <c r="B54" s="83">
        <v>2</v>
      </c>
      <c r="C54" s="42" t="s">
        <v>57</v>
      </c>
      <c r="D54" s="30">
        <f t="shared" si="10"/>
        <v>0.56215000000000004</v>
      </c>
      <c r="E54" s="34">
        <f t="shared" si="11"/>
        <v>0.61270000000000002</v>
      </c>
      <c r="F54" s="30"/>
      <c r="G54" s="34"/>
      <c r="H54" s="30">
        <v>0.61270000000000002</v>
      </c>
      <c r="I54" s="34"/>
      <c r="J54" s="30"/>
      <c r="K54" s="34"/>
      <c r="L54" s="30"/>
      <c r="M54" s="34"/>
      <c r="N54" s="15">
        <v>0.51160000000000005</v>
      </c>
      <c r="O54" s="48"/>
      <c r="P54" s="67">
        <f t="shared" si="12"/>
        <v>0.56215000000000004</v>
      </c>
      <c r="Q54" s="48"/>
      <c r="R54" s="38">
        <f t="shared" si="13"/>
        <v>0.61270000000000002</v>
      </c>
      <c r="S54" s="23">
        <f t="shared" si="14"/>
        <v>0.51160000000000005</v>
      </c>
      <c r="T54" s="23" t="e">
        <f t="shared" si="15"/>
        <v>#NUM!</v>
      </c>
      <c r="U54" s="23" t="e">
        <f t="shared" si="16"/>
        <v>#NUM!</v>
      </c>
      <c r="V54" s="23" t="e">
        <f t="shared" si="17"/>
        <v>#NUM!</v>
      </c>
      <c r="W54" s="23" t="e">
        <f t="shared" si="18"/>
        <v>#NUM!</v>
      </c>
      <c r="X54" s="28">
        <f t="shared" si="19"/>
        <v>0.56215000000000004</v>
      </c>
    </row>
    <row r="55" spans="2:24" ht="16.5" thickTop="1" thickBot="1" x14ac:dyDescent="0.3">
      <c r="B55" s="83">
        <v>3</v>
      </c>
      <c r="C55" s="42" t="s">
        <v>25</v>
      </c>
      <c r="D55" s="30">
        <f t="shared" si="10"/>
        <v>0.53690000000000004</v>
      </c>
      <c r="E55" s="34">
        <f t="shared" si="11"/>
        <v>4.2258000000000004</v>
      </c>
      <c r="F55" s="30">
        <v>0.51390000000000002</v>
      </c>
      <c r="G55" s="34">
        <v>0.51559999999999995</v>
      </c>
      <c r="H55" s="30">
        <v>0.52010000000000001</v>
      </c>
      <c r="I55" s="34">
        <v>0.49109999999999998</v>
      </c>
      <c r="J55" s="30">
        <v>0.57489999999999997</v>
      </c>
      <c r="K55" s="34">
        <v>0.52980000000000005</v>
      </c>
      <c r="L55" s="30">
        <v>0.56710000000000005</v>
      </c>
      <c r="M55" s="34">
        <v>0.51329999999999998</v>
      </c>
      <c r="N55" s="15">
        <v>0.48170000000000002</v>
      </c>
      <c r="O55" s="48"/>
      <c r="P55" s="67">
        <f t="shared" si="12"/>
        <v>0.52305555555555561</v>
      </c>
      <c r="Q55" s="48"/>
      <c r="R55" s="38">
        <f t="shared" si="13"/>
        <v>0.57489999999999997</v>
      </c>
      <c r="S55" s="23">
        <f t="shared" si="14"/>
        <v>0.56710000000000005</v>
      </c>
      <c r="T55" s="23">
        <f t="shared" si="15"/>
        <v>0.52980000000000005</v>
      </c>
      <c r="U55" s="23">
        <f t="shared" si="16"/>
        <v>0.52010000000000001</v>
      </c>
      <c r="V55" s="23">
        <f t="shared" si="17"/>
        <v>0.51559999999999995</v>
      </c>
      <c r="W55" s="23">
        <f t="shared" si="18"/>
        <v>0.51390000000000002</v>
      </c>
      <c r="X55" s="28">
        <f t="shared" si="19"/>
        <v>0.53690000000000004</v>
      </c>
    </row>
    <row r="56" spans="2:24" ht="16.5" thickTop="1" thickBot="1" x14ac:dyDescent="0.3">
      <c r="B56" s="83">
        <v>4</v>
      </c>
      <c r="C56" s="42" t="s">
        <v>56</v>
      </c>
      <c r="D56" s="30">
        <f t="shared" si="10"/>
        <v>0.52200000000000002</v>
      </c>
      <c r="E56" s="34">
        <f t="shared" si="11"/>
        <v>4.0248999999999997</v>
      </c>
      <c r="F56" s="30">
        <v>0.51160000000000005</v>
      </c>
      <c r="G56" s="34">
        <v>0.54390000000000005</v>
      </c>
      <c r="H56" s="30">
        <v>0.5171</v>
      </c>
      <c r="I56" s="34">
        <v>0.45540000000000003</v>
      </c>
      <c r="J56" s="30">
        <v>0.5393</v>
      </c>
      <c r="K56" s="34">
        <v>0.4375</v>
      </c>
      <c r="L56" s="30">
        <v>0.49769999999999998</v>
      </c>
      <c r="M56" s="34">
        <v>0.52239999999999998</v>
      </c>
      <c r="N56" s="15">
        <v>0.49309999999999998</v>
      </c>
      <c r="O56" s="48"/>
      <c r="P56" s="67">
        <f t="shared" si="12"/>
        <v>0.502</v>
      </c>
      <c r="Q56" s="48"/>
      <c r="R56" s="38">
        <f t="shared" si="13"/>
        <v>0.54390000000000005</v>
      </c>
      <c r="S56" s="23">
        <f t="shared" si="14"/>
        <v>0.5393</v>
      </c>
      <c r="T56" s="23">
        <f t="shared" si="15"/>
        <v>0.52239999999999998</v>
      </c>
      <c r="U56" s="23">
        <f t="shared" si="16"/>
        <v>0.5171</v>
      </c>
      <c r="V56" s="23">
        <f t="shared" si="17"/>
        <v>0.51160000000000005</v>
      </c>
      <c r="W56" s="23">
        <f t="shared" si="18"/>
        <v>0.49769999999999998</v>
      </c>
      <c r="X56" s="28">
        <f t="shared" si="19"/>
        <v>0.52200000000000002</v>
      </c>
    </row>
    <row r="57" spans="2:24" ht="16.5" thickTop="1" thickBot="1" x14ac:dyDescent="0.3">
      <c r="B57" s="83">
        <v>5</v>
      </c>
      <c r="C57" s="42" t="s">
        <v>28</v>
      </c>
      <c r="D57" s="30">
        <f t="shared" si="10"/>
        <v>0.51390000000000002</v>
      </c>
      <c r="E57" s="34">
        <f t="shared" si="11"/>
        <v>0.51390000000000002</v>
      </c>
      <c r="F57" s="30">
        <v>0.51390000000000002</v>
      </c>
      <c r="G57" s="34"/>
      <c r="H57" s="30"/>
      <c r="I57" s="34"/>
      <c r="J57" s="30"/>
      <c r="K57" s="34"/>
      <c r="L57" s="30"/>
      <c r="M57" s="34"/>
      <c r="N57" s="15"/>
      <c r="O57" s="48"/>
      <c r="P57" s="67">
        <f t="shared" si="12"/>
        <v>0.51390000000000002</v>
      </c>
      <c r="Q57" s="48"/>
      <c r="R57" s="38">
        <f t="shared" si="13"/>
        <v>0.51390000000000002</v>
      </c>
      <c r="S57" s="23" t="e">
        <f t="shared" si="14"/>
        <v>#NUM!</v>
      </c>
      <c r="T57" s="23" t="e">
        <f t="shared" si="15"/>
        <v>#NUM!</v>
      </c>
      <c r="U57" s="23" t="e">
        <f t="shared" si="16"/>
        <v>#NUM!</v>
      </c>
      <c r="V57" s="23" t="e">
        <f t="shared" si="17"/>
        <v>#NUM!</v>
      </c>
      <c r="W57" s="23" t="e">
        <f t="shared" si="18"/>
        <v>#NUM!</v>
      </c>
      <c r="X57" s="28">
        <f t="shared" si="19"/>
        <v>0.51390000000000002</v>
      </c>
    </row>
    <row r="58" spans="2:24" ht="16.5" thickTop="1" thickBot="1" x14ac:dyDescent="0.3">
      <c r="B58" s="83">
        <v>6</v>
      </c>
      <c r="C58" s="42" t="s">
        <v>60</v>
      </c>
      <c r="D58" s="30">
        <f t="shared" si="10"/>
        <v>0.50949999999999995</v>
      </c>
      <c r="E58" s="34">
        <f t="shared" si="11"/>
        <v>0.50949999999999995</v>
      </c>
      <c r="F58" s="30"/>
      <c r="G58" s="34"/>
      <c r="H58" s="30">
        <v>0.50949999999999995</v>
      </c>
      <c r="I58" s="34"/>
      <c r="J58" s="30"/>
      <c r="K58" s="34"/>
      <c r="L58" s="30"/>
      <c r="M58" s="34"/>
      <c r="N58" s="15"/>
      <c r="O58" s="48"/>
      <c r="P58" s="67">
        <f t="shared" si="12"/>
        <v>0.50949999999999995</v>
      </c>
      <c r="Q58" s="48"/>
      <c r="R58" s="38">
        <f t="shared" si="13"/>
        <v>0.50949999999999995</v>
      </c>
      <c r="S58" s="23" t="e">
        <f t="shared" si="14"/>
        <v>#NUM!</v>
      </c>
      <c r="T58" s="23" t="e">
        <f t="shared" si="15"/>
        <v>#NUM!</v>
      </c>
      <c r="U58" s="23" t="e">
        <f t="shared" si="16"/>
        <v>#NUM!</v>
      </c>
      <c r="V58" s="23" t="e">
        <f t="shared" si="17"/>
        <v>#NUM!</v>
      </c>
      <c r="W58" s="23" t="e">
        <f t="shared" si="18"/>
        <v>#NUM!</v>
      </c>
      <c r="X58" s="28">
        <f t="shared" si="19"/>
        <v>0.50949999999999995</v>
      </c>
    </row>
    <row r="59" spans="2:24" ht="16.5" thickTop="1" thickBot="1" x14ac:dyDescent="0.3">
      <c r="B59" s="83">
        <v>7</v>
      </c>
      <c r="C59" s="42" t="s">
        <v>59</v>
      </c>
      <c r="D59" s="30">
        <f t="shared" si="10"/>
        <v>0.50180000000000002</v>
      </c>
      <c r="E59" s="34">
        <f t="shared" si="11"/>
        <v>2.9218999999999999</v>
      </c>
      <c r="F59" s="30"/>
      <c r="G59" s="34"/>
      <c r="H59" s="30">
        <v>0.5171</v>
      </c>
      <c r="I59" s="34">
        <v>0.41670000000000001</v>
      </c>
      <c r="J59" s="30">
        <v>0.38100000000000001</v>
      </c>
      <c r="K59" s="34">
        <v>0.51819999999999999</v>
      </c>
      <c r="L59" s="30">
        <v>0.50929999999999997</v>
      </c>
      <c r="M59" s="34">
        <v>0.5796</v>
      </c>
      <c r="N59" s="15">
        <v>0.46989999999999998</v>
      </c>
      <c r="O59" s="48"/>
      <c r="P59" s="67">
        <f t="shared" si="12"/>
        <v>0.48454285714285711</v>
      </c>
      <c r="Q59" s="50"/>
      <c r="R59" s="63">
        <f t="shared" si="13"/>
        <v>0.5796</v>
      </c>
      <c r="S59" s="63">
        <f t="shared" si="14"/>
        <v>0.51819999999999999</v>
      </c>
      <c r="T59" s="63">
        <f t="shared" si="15"/>
        <v>0.5171</v>
      </c>
      <c r="U59" s="63">
        <f t="shared" si="16"/>
        <v>0.50929999999999997</v>
      </c>
      <c r="V59" s="63">
        <f t="shared" si="17"/>
        <v>0.46989999999999998</v>
      </c>
      <c r="W59" s="63">
        <f t="shared" si="18"/>
        <v>0.41670000000000001</v>
      </c>
      <c r="X59" s="69">
        <f t="shared" si="19"/>
        <v>0.50180000000000002</v>
      </c>
    </row>
    <row r="60" spans="2:24" ht="16.5" thickTop="1" thickBot="1" x14ac:dyDescent="0.3">
      <c r="B60" s="83">
        <v>8</v>
      </c>
      <c r="C60" s="42" t="s">
        <v>63</v>
      </c>
      <c r="D60" s="30">
        <f t="shared" si="10"/>
        <v>0.44779999999999998</v>
      </c>
      <c r="E60" s="34">
        <f t="shared" si="11"/>
        <v>0.44779999999999998</v>
      </c>
      <c r="F60" s="30"/>
      <c r="G60" s="34"/>
      <c r="H60" s="30"/>
      <c r="I60" s="34"/>
      <c r="J60" s="30">
        <v>0.44779999999999998</v>
      </c>
      <c r="K60" s="34"/>
      <c r="L60" s="30"/>
      <c r="M60" s="34"/>
      <c r="N60" s="15"/>
      <c r="O60" s="48"/>
      <c r="P60" s="67">
        <f t="shared" si="12"/>
        <v>0.44779999999999998</v>
      </c>
      <c r="Q60" s="48"/>
      <c r="R60" s="63">
        <f t="shared" si="13"/>
        <v>0.44779999999999998</v>
      </c>
      <c r="S60" s="63" t="e">
        <f t="shared" si="14"/>
        <v>#NUM!</v>
      </c>
      <c r="T60" s="63" t="e">
        <f t="shared" si="15"/>
        <v>#NUM!</v>
      </c>
      <c r="U60" s="63" t="e">
        <f t="shared" si="16"/>
        <v>#NUM!</v>
      </c>
      <c r="V60" s="63" t="e">
        <f t="shared" si="17"/>
        <v>#NUM!</v>
      </c>
      <c r="W60" s="63" t="e">
        <f t="shared" si="18"/>
        <v>#NUM!</v>
      </c>
      <c r="X60" s="69">
        <f t="shared" si="19"/>
        <v>0.44779999999999998</v>
      </c>
    </row>
    <row r="61" spans="2:24" ht="15.75" thickTop="1" x14ac:dyDescent="0.25">
      <c r="F61" s="91"/>
      <c r="G61" s="93"/>
      <c r="H61" s="94"/>
      <c r="I61" s="93"/>
      <c r="J61" s="94"/>
      <c r="K61" s="93"/>
      <c r="L61" s="94"/>
      <c r="M61" s="92"/>
      <c r="N61" s="39"/>
      <c r="O61" s="52"/>
      <c r="P61" s="68"/>
      <c r="Q61" s="52"/>
    </row>
    <row r="62" spans="2:24" x14ac:dyDescent="0.25">
      <c r="D62" s="6"/>
      <c r="E62" s="7"/>
      <c r="F62" s="40"/>
      <c r="G62" s="29"/>
      <c r="H62" s="29"/>
      <c r="I62" s="29"/>
      <c r="J62" s="29"/>
      <c r="K62" s="29"/>
      <c r="L62" s="29"/>
      <c r="M62" s="88"/>
    </row>
    <row r="63" spans="2:24" x14ac:dyDescent="0.25">
      <c r="D63" s="5"/>
      <c r="E63" s="7"/>
    </row>
  </sheetData>
  <sortState ref="B53:X60">
    <sortCondition descending="1" ref="D53:D60"/>
  </sortState>
  <mergeCells count="4">
    <mergeCell ref="C3:C4"/>
    <mergeCell ref="D3:D4"/>
    <mergeCell ref="P3:P4"/>
    <mergeCell ref="W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Wintercompetitie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Berger</cp:lastModifiedBy>
  <dcterms:created xsi:type="dcterms:W3CDTF">2021-01-16T11:46:46Z</dcterms:created>
  <dcterms:modified xsi:type="dcterms:W3CDTF">2021-04-15T23:07:29Z</dcterms:modified>
</cp:coreProperties>
</file>